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15" windowWidth="12390" windowHeight="9315" activeTab="0"/>
  </bookViews>
  <sheets>
    <sheet name="Ведомость" sheetId="1" r:id="rId1"/>
  </sheets>
  <definedNames>
    <definedName name="_.DATA._">#REF!</definedName>
    <definedName name="__MAIN__">#REF!</definedName>
    <definedName name="__MAINVEDOM__">'Ведомость'!$B$1:$H$3</definedName>
    <definedName name="__QAP30GT__">#REF!</definedName>
    <definedName name="Z_4C523193_6BAF_422B_A3B6_840C51EDB93A_.wvu.Cols" localSheetId="0" hidden="1">'Ведомость'!$A:$A</definedName>
    <definedName name="Z_83C0DB3F_851C_43FB_877A_50BBE80208E8_.wvu.Cols" localSheetId="0" hidden="1">'Ведомость'!$A:$A</definedName>
  </definedNames>
  <calcPr fullCalcOnLoad="1"/>
</workbook>
</file>

<file path=xl/sharedStrings.xml><?xml version="1.0" encoding="utf-8"?>
<sst xmlns="http://schemas.openxmlformats.org/spreadsheetml/2006/main" count="283" uniqueCount="73">
  <si>
    <t>(пусто)</t>
  </si>
  <si>
    <t xml:space="preserve">Мощность, кВт  </t>
  </si>
  <si>
    <t>Время2</t>
  </si>
  <si>
    <t>ПС Стрела</t>
  </si>
  <si>
    <t>ВЛ-35 Константиновская-1</t>
  </si>
  <si>
    <t>Активная прямая</t>
  </si>
  <si>
    <t>Реактивная прямая</t>
  </si>
  <si>
    <t>ВЛ-35 Константиновская-2</t>
  </si>
  <si>
    <t>ПС Ханупа</t>
  </si>
  <si>
    <t>Среднее</t>
  </si>
  <si>
    <t>Максимум</t>
  </si>
  <si>
    <t>Время максимума</t>
  </si>
  <si>
    <t>Минимум</t>
  </si>
  <si>
    <t>Время минимума</t>
  </si>
  <si>
    <t>Время московское</t>
  </si>
  <si>
    <t xml:space="preserve"> 00:00-01:00</t>
  </si>
  <si>
    <t xml:space="preserve"> 01:00-02:00</t>
  </si>
  <si>
    <t xml:space="preserve"> 02:00-03:00</t>
  </si>
  <si>
    <t xml:space="preserve"> 03:00-04:00</t>
  </si>
  <si>
    <t xml:space="preserve"> 04:00-05:00</t>
  </si>
  <si>
    <t xml:space="preserve"> 05:00-06:00</t>
  </si>
  <si>
    <t xml:space="preserve"> 06:00-07:00</t>
  </si>
  <si>
    <t xml:space="preserve"> 07:00-08:00</t>
  </si>
  <si>
    <t xml:space="preserve"> 08:00-09:00</t>
  </si>
  <si>
    <t xml:space="preserve"> 09:00-10:00</t>
  </si>
  <si>
    <t xml:space="preserve"> 10:00-11:00</t>
  </si>
  <si>
    <t xml:space="preserve"> 11:00-12:00</t>
  </si>
  <si>
    <t xml:space="preserve"> 12:00-13:00</t>
  </si>
  <si>
    <t xml:space="preserve"> 13:00-14:00</t>
  </si>
  <si>
    <t xml:space="preserve"> 14:00-15:00</t>
  </si>
  <si>
    <t xml:space="preserve"> 15:00-16:00</t>
  </si>
  <si>
    <t xml:space="preserve"> 16:00-17:00</t>
  </si>
  <si>
    <t xml:space="preserve"> 17:00-18:00</t>
  </si>
  <si>
    <t xml:space="preserve"> 18:00-19:00</t>
  </si>
  <si>
    <t xml:space="preserve"> 19:00-20:00</t>
  </si>
  <si>
    <t xml:space="preserve"> 20:00-21:00</t>
  </si>
  <si>
    <t xml:space="preserve"> 21:00-22:00</t>
  </si>
  <si>
    <t xml:space="preserve"> 22:00-23:00</t>
  </si>
  <si>
    <t xml:space="preserve"> 23:00-24:00</t>
  </si>
  <si>
    <t xml:space="preserve">КНС-9   </t>
  </si>
  <si>
    <t>Кзагр.сут.</t>
  </si>
  <si>
    <t>W сут.</t>
  </si>
  <si>
    <t xml:space="preserve">ПС КНС-9   </t>
  </si>
  <si>
    <t>КНС-9 31-1</t>
  </si>
  <si>
    <t>КНС-9 31-2</t>
  </si>
  <si>
    <t>Реакт-я прямая</t>
  </si>
  <si>
    <t>Х-110</t>
  </si>
  <si>
    <t>Х-111</t>
  </si>
  <si>
    <t>Х-13</t>
  </si>
  <si>
    <t>Х-14</t>
  </si>
  <si>
    <t>Х-15</t>
  </si>
  <si>
    <t>Х-212</t>
  </si>
  <si>
    <t>Х-22</t>
  </si>
  <si>
    <t>Х-23</t>
  </si>
  <si>
    <t>Х-24</t>
  </si>
  <si>
    <t>Х-25</t>
  </si>
  <si>
    <t>Х-26</t>
  </si>
  <si>
    <t>Х-28</t>
  </si>
  <si>
    <t>Х-32</t>
  </si>
  <si>
    <t>Х-33</t>
  </si>
  <si>
    <t>Х-34</t>
  </si>
  <si>
    <t>Х-35</t>
  </si>
  <si>
    <t>Х-36</t>
  </si>
  <si>
    <t>Х-410</t>
  </si>
  <si>
    <t>Х-411</t>
  </si>
  <si>
    <t>Х-412</t>
  </si>
  <si>
    <t>Х-42</t>
  </si>
  <si>
    <t>Х-44</t>
  </si>
  <si>
    <t xml:space="preserve">ПС Ханупа </t>
  </si>
  <si>
    <t>АИИС КУЭ</t>
  </si>
  <si>
    <t xml:space="preserve">АИИС КУЭ </t>
  </si>
  <si>
    <t>Директор филиала АО "РСК Ямала" в г. Муравленко                                   Е.В. Дюжечкин</t>
  </si>
  <si>
    <t xml:space="preserve">Суточный график нагрузки 18.12.2019г. (время московское)  тыс.кВт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</si>
</sst>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[$-F400]h:mm:ss\ AM/PM"/>
    <numFmt numFmtId="175" formatCode="h:mm;@"/>
    <numFmt numFmtId="176" formatCode="dd/mm/yy;@"/>
    <numFmt numFmtId="177" formatCode="h:mm:ss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yy\ hh:mm:ss"/>
    <numFmt numFmtId="183" formatCode="dd/mm/yy\ h:mm;@"/>
    <numFmt numFmtId="184" formatCode="dd/mm/yyyy\ hh:mm"/>
    <numFmt numFmtId="185" formatCode="#,##0.000"/>
    <numFmt numFmtId="186" formatCode="#,##0.0000"/>
    <numFmt numFmtId="187" formatCode="0.0"/>
    <numFmt numFmtId="188" formatCode="0.0000"/>
  </numFmts>
  <fonts count="42">
    <font>
      <sz val="10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1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17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2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/>
    </xf>
    <xf numFmtId="18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wrapText="1"/>
      <protection/>
    </xf>
    <xf numFmtId="2" fontId="1" fillId="0" borderId="12" xfId="0" applyNumberFormat="1" applyFont="1" applyBorder="1" applyAlignment="1" applyProtection="1">
      <alignment horizontal="center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/>
      <protection/>
    </xf>
    <xf numFmtId="184" fontId="1" fillId="0" borderId="14" xfId="0" applyNumberFormat="1" applyFont="1" applyBorder="1" applyAlignment="1" applyProtection="1">
      <alignment horizontal="center" vertical="center" wrapText="1"/>
      <protection/>
    </xf>
    <xf numFmtId="184" fontId="1" fillId="0" borderId="15" xfId="0" applyNumberFormat="1" applyFont="1" applyBorder="1" applyAlignment="1" applyProtection="1">
      <alignment horizontal="center"/>
      <protection/>
    </xf>
    <xf numFmtId="183" fontId="1" fillId="0" borderId="0" xfId="0" applyNumberFormat="1" applyFont="1" applyAlignment="1" applyProtection="1">
      <alignment/>
      <protection/>
    </xf>
    <xf numFmtId="2" fontId="1" fillId="0" borderId="16" xfId="0" applyNumberFormat="1" applyFont="1" applyBorder="1" applyAlignment="1" applyProtection="1">
      <alignment horizontal="center" vertical="top" wrapText="1"/>
      <protection/>
    </xf>
    <xf numFmtId="2" fontId="1" fillId="0" borderId="17" xfId="0" applyNumberFormat="1" applyFont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9" xfId="0" applyNumberFormat="1" applyFont="1" applyBorder="1" applyAlignment="1" applyProtection="1">
      <alignment horizontal="center" wrapText="1"/>
      <protection/>
    </xf>
    <xf numFmtId="17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1" fillId="0" borderId="19" xfId="0" applyNumberFormat="1" applyFont="1" applyBorder="1" applyAlignment="1" applyProtection="1">
      <alignment horizontal="center" vertical="top" wrapText="1"/>
      <protection/>
    </xf>
    <xf numFmtId="2" fontId="1" fillId="0" borderId="20" xfId="0" applyNumberFormat="1" applyFont="1" applyBorder="1" applyAlignment="1" applyProtection="1">
      <alignment horizontal="center" wrapText="1"/>
      <protection/>
    </xf>
    <xf numFmtId="175" fontId="4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wrapText="1"/>
      <protection/>
    </xf>
    <xf numFmtId="2" fontId="1" fillId="0" borderId="21" xfId="0" applyNumberFormat="1" applyFont="1" applyBorder="1" applyAlignment="1" applyProtection="1">
      <alignment horizontal="center" vertical="center" wrapText="1"/>
      <protection/>
    </xf>
    <xf numFmtId="2" fontId="1" fillId="0" borderId="22" xfId="0" applyNumberFormat="1" applyFont="1" applyBorder="1" applyAlignment="1" applyProtection="1">
      <alignment horizontal="center" wrapText="1"/>
      <protection/>
    </xf>
    <xf numFmtId="2" fontId="1" fillId="0" borderId="23" xfId="0" applyNumberFormat="1" applyFont="1" applyBorder="1" applyAlignment="1" applyProtection="1">
      <alignment horizontal="center" wrapText="1"/>
      <protection/>
    </xf>
    <xf numFmtId="2" fontId="1" fillId="0" borderId="24" xfId="0" applyNumberFormat="1" applyFont="1" applyBorder="1" applyAlignment="1" applyProtection="1">
      <alignment horizontal="center" wrapText="1"/>
      <protection/>
    </xf>
    <xf numFmtId="2" fontId="1" fillId="0" borderId="20" xfId="0" applyNumberFormat="1" applyFont="1" applyBorder="1" applyAlignment="1" applyProtection="1">
      <alignment vertical="center" wrapText="1"/>
      <protection/>
    </xf>
    <xf numFmtId="2" fontId="1" fillId="32" borderId="24" xfId="0" applyNumberFormat="1" applyFont="1" applyFill="1" applyBorder="1" applyAlignment="1" applyProtection="1">
      <alignment horizontal="center" vertical="center" wrapText="1"/>
      <protection/>
    </xf>
    <xf numFmtId="2" fontId="1" fillId="32" borderId="15" xfId="0" applyNumberFormat="1" applyFont="1" applyFill="1" applyBorder="1" applyAlignment="1" applyProtection="1">
      <alignment horizontal="center" vertical="center" wrapText="1"/>
      <protection/>
    </xf>
    <xf numFmtId="184" fontId="1" fillId="32" borderId="24" xfId="0" applyNumberFormat="1" applyFont="1" applyFill="1" applyBorder="1" applyAlignment="1" applyProtection="1">
      <alignment horizontal="center" vertical="center" wrapText="1"/>
      <protection/>
    </xf>
    <xf numFmtId="2" fontId="1" fillId="32" borderId="25" xfId="0" applyNumberFormat="1" applyFont="1" applyFill="1" applyBorder="1" applyAlignment="1" applyProtection="1">
      <alignment horizontal="center" vertical="center" wrapText="1"/>
      <protection/>
    </xf>
    <xf numFmtId="4" fontId="3" fillId="32" borderId="26" xfId="0" applyNumberFormat="1" applyFont="1" applyFill="1" applyBorder="1" applyAlignment="1" applyProtection="1">
      <alignment horizontal="center"/>
      <protection/>
    </xf>
    <xf numFmtId="184" fontId="3" fillId="32" borderId="24" xfId="0" applyNumberFormat="1" applyFont="1" applyFill="1" applyBorder="1" applyAlignment="1" applyProtection="1">
      <alignment horizontal="center" vertical="center" wrapText="1"/>
      <protection/>
    </xf>
    <xf numFmtId="2" fontId="1" fillId="0" borderId="17" xfId="0" applyNumberFormat="1" applyFont="1" applyBorder="1" applyAlignment="1" applyProtection="1">
      <alignment horizontal="center" vertical="center" wrapText="1"/>
      <protection/>
    </xf>
    <xf numFmtId="2" fontId="1" fillId="32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28" xfId="0" applyNumberFormat="1" applyFont="1" applyBorder="1" applyAlignment="1" applyProtection="1">
      <alignment horizontal="center" vertical="top" wrapText="1"/>
      <protection/>
    </xf>
    <xf numFmtId="2" fontId="6" fillId="33" borderId="24" xfId="0" applyNumberFormat="1" applyFont="1" applyFill="1" applyBorder="1" applyAlignment="1" applyProtection="1">
      <alignment horizontal="center" vertical="center" wrapText="1"/>
      <protection/>
    </xf>
    <xf numFmtId="2" fontId="1" fillId="0" borderId="29" xfId="0" applyNumberFormat="1" applyFont="1" applyBorder="1" applyAlignment="1" applyProtection="1">
      <alignment horizontal="center" vertical="center" wrapText="1"/>
      <protection/>
    </xf>
    <xf numFmtId="2" fontId="1" fillId="0" borderId="24" xfId="0" applyNumberFormat="1" applyFont="1" applyBorder="1" applyAlignment="1" applyProtection="1">
      <alignment horizontal="center" vertical="center" wrapText="1"/>
      <protection/>
    </xf>
    <xf numFmtId="175" fontId="7" fillId="0" borderId="0" xfId="0" applyNumberFormat="1" applyFont="1" applyAlignment="1" applyProtection="1">
      <alignment/>
      <protection/>
    </xf>
    <xf numFmtId="2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2" fontId="0" fillId="0" borderId="0" xfId="0" applyNumberFormat="1" applyBorder="1" applyAlignment="1">
      <alignment horizontal="center" vertical="center"/>
    </xf>
    <xf numFmtId="2" fontId="1" fillId="0" borderId="12" xfId="0" applyNumberFormat="1" applyFont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 applyProtection="1">
      <alignment horizontal="center" wrapText="1"/>
      <protection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2" fontId="1" fillId="0" borderId="30" xfId="0" applyNumberFormat="1" applyFont="1" applyBorder="1" applyAlignment="1" applyProtection="1">
      <alignment horizont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wrapText="1"/>
      <protection/>
    </xf>
    <xf numFmtId="2" fontId="1" fillId="0" borderId="31" xfId="0" applyNumberFormat="1" applyFont="1" applyBorder="1" applyAlignment="1" applyProtection="1">
      <alignment horizontal="center" vertical="center" wrapText="1"/>
      <protection/>
    </xf>
    <xf numFmtId="2" fontId="1" fillId="0" borderId="27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 applyProtection="1">
      <alignment horizontal="center" wrapText="1"/>
      <protection/>
    </xf>
    <xf numFmtId="2" fontId="1" fillId="0" borderId="32" xfId="0" applyNumberFormat="1" applyFont="1" applyBorder="1" applyAlignment="1" applyProtection="1">
      <alignment horizontal="center" wrapText="1"/>
      <protection/>
    </xf>
    <xf numFmtId="2" fontId="5" fillId="0" borderId="11" xfId="0" applyNumberFormat="1" applyFont="1" applyBorder="1" applyAlignment="1" applyProtection="1">
      <alignment horizontal="center" vertical="center" wrapText="1"/>
      <protection/>
    </xf>
    <xf numFmtId="2" fontId="5" fillId="0" borderId="33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M68"/>
  <sheetViews>
    <sheetView tabSelected="1" view="pageBreakPreview" zoomScale="60" zoomScaleNormal="75" zoomScalePageLayoutView="0" workbookViewId="0" topLeftCell="B1">
      <selection activeCell="Q44" sqref="Q44"/>
    </sheetView>
  </sheetViews>
  <sheetFormatPr defaultColWidth="15.75390625" defaultRowHeight="12.75"/>
  <cols>
    <col min="1" max="1" width="20.75390625" style="5" hidden="1" customWidth="1"/>
    <col min="2" max="2" width="20.75390625" style="1" customWidth="1"/>
    <col min="3" max="3" width="18.125" style="1" customWidth="1"/>
    <col min="4" max="4" width="18.625" style="1" customWidth="1"/>
    <col min="5" max="5" width="17.375" style="1" customWidth="1"/>
    <col min="6" max="6" width="18.375" style="1" customWidth="1"/>
    <col min="7" max="7" width="17.375" style="1" customWidth="1"/>
    <col min="8" max="8" width="18.25390625" style="1" customWidth="1"/>
    <col min="9" max="9" width="17.25390625" style="5" customWidth="1"/>
    <col min="10" max="10" width="19.00390625" style="5" customWidth="1"/>
    <col min="11" max="11" width="11.75390625" style="1" customWidth="1"/>
    <col min="12" max="12" width="8.75390625" style="1" customWidth="1"/>
    <col min="13" max="13" width="9.75390625" style="1" customWidth="1"/>
    <col min="14" max="14" width="8.75390625" style="1" customWidth="1"/>
    <col min="15" max="15" width="9.375" style="1" customWidth="1"/>
    <col min="16" max="19" width="8.75390625" style="5" customWidth="1"/>
    <col min="20" max="29" width="8.75390625" style="1" customWidth="1"/>
    <col min="30" max="30" width="11.75390625" style="1" customWidth="1"/>
    <col min="31" max="48" width="8.75390625" style="1" customWidth="1"/>
    <col min="49" max="49" width="11.75390625" style="1" customWidth="1"/>
    <col min="50" max="65" width="9.25390625" style="1" customWidth="1"/>
    <col min="66" max="16384" width="15.75390625" style="1" customWidth="1"/>
  </cols>
  <sheetData>
    <row r="1" spans="2:49" ht="12.75">
      <c r="B1" s="9">
        <v>43818.32083333333</v>
      </c>
      <c r="E1" s="2"/>
      <c r="F1" s="3"/>
      <c r="I1" s="9"/>
      <c r="J1" s="9"/>
      <c r="K1" s="9">
        <v>43818.32083333333</v>
      </c>
      <c r="P1" s="9"/>
      <c r="Q1" s="9"/>
      <c r="R1" s="9"/>
      <c r="S1" s="9"/>
      <c r="AD1" s="9">
        <v>43818.32083333333</v>
      </c>
      <c r="AW1" s="9">
        <v>43818.32083333333</v>
      </c>
    </row>
    <row r="2" spans="2:49" ht="12.75">
      <c r="B2" s="10">
        <v>43818.32083333333</v>
      </c>
      <c r="D2" s="4"/>
      <c r="I2" s="10"/>
      <c r="J2" s="10"/>
      <c r="K2" s="10">
        <v>43818.32083333333</v>
      </c>
      <c r="P2" s="10"/>
      <c r="Q2" s="10"/>
      <c r="R2" s="10"/>
      <c r="S2" s="10"/>
      <c r="AD2" s="10">
        <v>43818.32083333333</v>
      </c>
      <c r="AW2" s="10">
        <v>43818.32083333333</v>
      </c>
    </row>
    <row r="3" spans="1:49" ht="13.5" customHeight="1">
      <c r="A3" s="1"/>
      <c r="B3" s="12"/>
      <c r="I3" s="1"/>
      <c r="J3" s="1"/>
      <c r="K3" s="23"/>
      <c r="P3" s="1"/>
      <c r="Q3" s="1"/>
      <c r="R3" s="1"/>
      <c r="S3" s="1"/>
      <c r="AD3" s="23"/>
      <c r="AW3" s="23"/>
    </row>
    <row r="4" spans="1:49" ht="12.75">
      <c r="A4" s="8"/>
      <c r="B4" s="11"/>
      <c r="C4" s="8"/>
      <c r="D4" s="8"/>
      <c r="E4" s="8"/>
      <c r="I4" s="8"/>
      <c r="J4" s="8"/>
      <c r="K4" s="11"/>
      <c r="P4" s="8"/>
      <c r="Q4" s="8"/>
      <c r="R4" s="8"/>
      <c r="S4" s="8"/>
      <c r="AD4" s="11"/>
      <c r="AW4" s="11"/>
    </row>
    <row r="5" spans="1:65" s="6" customFormat="1" ht="12.75">
      <c r="A5" s="18" t="s">
        <v>1</v>
      </c>
      <c r="C5" s="16"/>
      <c r="D5" s="17"/>
      <c r="E5" s="17"/>
      <c r="F5" s="17"/>
      <c r="G5" s="59" t="s">
        <v>72</v>
      </c>
      <c r="H5" s="17"/>
      <c r="I5" s="24"/>
      <c r="J5" s="51"/>
      <c r="K5" s="51"/>
      <c r="L5" s="17"/>
      <c r="M5" s="17"/>
      <c r="N5" s="17"/>
      <c r="O5" s="17"/>
      <c r="P5" s="24"/>
      <c r="Q5" s="24"/>
      <c r="R5" s="24"/>
      <c r="S5" s="31"/>
      <c r="T5" s="40"/>
      <c r="U5" s="41"/>
      <c r="V5" s="41"/>
      <c r="W5" s="39"/>
      <c r="X5" s="39"/>
      <c r="Y5" s="59" t="s">
        <v>72</v>
      </c>
      <c r="Z5" s="39"/>
      <c r="AA5" s="39"/>
      <c r="AB5" s="39"/>
      <c r="AC5" s="39"/>
      <c r="AD5" s="25"/>
      <c r="AE5" s="39"/>
      <c r="AF5" s="39"/>
      <c r="AG5" s="39"/>
      <c r="AH5" s="39"/>
      <c r="AI5" s="39"/>
      <c r="AJ5" s="39"/>
      <c r="AK5" s="39"/>
      <c r="AL5" s="39"/>
      <c r="AM5" s="59" t="s">
        <v>72</v>
      </c>
      <c r="AN5" s="39"/>
      <c r="AO5" s="39"/>
      <c r="AP5" s="39"/>
      <c r="AQ5" s="39"/>
      <c r="AR5" s="39"/>
      <c r="AS5" s="39"/>
      <c r="AT5" s="39"/>
      <c r="AU5" s="39"/>
      <c r="AV5" s="39"/>
      <c r="AW5" s="25"/>
      <c r="AX5" s="39"/>
      <c r="AY5" s="39"/>
      <c r="AZ5" s="39"/>
      <c r="BA5" s="39"/>
      <c r="BB5" s="39"/>
      <c r="BC5" s="39"/>
      <c r="BD5" s="39"/>
      <c r="BE5" s="59" t="s">
        <v>72</v>
      </c>
      <c r="BF5" s="39"/>
      <c r="BG5" s="39"/>
      <c r="BH5" s="39"/>
      <c r="BI5" s="39"/>
      <c r="BJ5" s="39"/>
      <c r="BK5" s="39"/>
      <c r="BL5" s="39"/>
      <c r="BM5" s="39"/>
    </row>
    <row r="6" spans="1:65" s="7" customFormat="1" ht="12.75" customHeight="1">
      <c r="A6" s="19"/>
      <c r="C6" s="71"/>
      <c r="D6" s="72"/>
      <c r="E6" s="65" t="s">
        <v>70</v>
      </c>
      <c r="F6" s="73"/>
      <c r="G6" s="73"/>
      <c r="H6" s="66"/>
      <c r="I6" s="32"/>
      <c r="J6" s="28"/>
      <c r="L6" s="71" t="s">
        <v>3</v>
      </c>
      <c r="M6" s="72"/>
      <c r="N6" s="72"/>
      <c r="O6" s="72"/>
      <c r="P6" s="26"/>
      <c r="Q6" s="68" t="s">
        <v>39</v>
      </c>
      <c r="R6" s="68"/>
      <c r="S6" s="28"/>
      <c r="U6" s="32"/>
      <c r="W6" s="42"/>
      <c r="X6" s="69" t="s">
        <v>68</v>
      </c>
      <c r="Y6" s="69"/>
      <c r="Z6" s="37"/>
      <c r="AA6" s="37"/>
      <c r="AB6" s="37"/>
      <c r="AC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</row>
    <row r="7" spans="1:65" ht="30" customHeight="1">
      <c r="A7" s="20"/>
      <c r="C7" s="71" t="s">
        <v>69</v>
      </c>
      <c r="D7" s="72"/>
      <c r="E7" s="71" t="s">
        <v>3</v>
      </c>
      <c r="F7" s="72"/>
      <c r="G7" s="71" t="s">
        <v>8</v>
      </c>
      <c r="H7" s="72"/>
      <c r="I7" s="65" t="s">
        <v>42</v>
      </c>
      <c r="J7" s="66"/>
      <c r="L7" s="74" t="s">
        <v>4</v>
      </c>
      <c r="M7" s="75"/>
      <c r="N7" s="63" t="s">
        <v>7</v>
      </c>
      <c r="O7" s="64"/>
      <c r="P7" s="63" t="s">
        <v>43</v>
      </c>
      <c r="Q7" s="64"/>
      <c r="R7" s="63" t="s">
        <v>44</v>
      </c>
      <c r="S7" s="64"/>
      <c r="T7" s="67" t="s">
        <v>46</v>
      </c>
      <c r="U7" s="70"/>
      <c r="V7" s="67" t="s">
        <v>47</v>
      </c>
      <c r="W7" s="67"/>
      <c r="X7" s="67" t="s">
        <v>48</v>
      </c>
      <c r="Y7" s="67"/>
      <c r="Z7" s="67" t="s">
        <v>49</v>
      </c>
      <c r="AA7" s="67"/>
      <c r="AB7" s="67" t="s">
        <v>50</v>
      </c>
      <c r="AC7" s="67"/>
      <c r="AE7" s="67" t="s">
        <v>51</v>
      </c>
      <c r="AF7" s="67"/>
      <c r="AG7" s="67" t="s">
        <v>52</v>
      </c>
      <c r="AH7" s="67"/>
      <c r="AI7" s="67" t="s">
        <v>53</v>
      </c>
      <c r="AJ7" s="67"/>
      <c r="AK7" s="67" t="s">
        <v>54</v>
      </c>
      <c r="AL7" s="67"/>
      <c r="AM7" s="67" t="s">
        <v>55</v>
      </c>
      <c r="AN7" s="67"/>
      <c r="AO7" s="67" t="s">
        <v>56</v>
      </c>
      <c r="AP7" s="67"/>
      <c r="AQ7" s="67" t="s">
        <v>57</v>
      </c>
      <c r="AR7" s="67"/>
      <c r="AS7" s="67" t="s">
        <v>58</v>
      </c>
      <c r="AT7" s="67"/>
      <c r="AU7" s="67" t="s">
        <v>59</v>
      </c>
      <c r="AV7" s="67"/>
      <c r="AX7" s="67" t="s">
        <v>60</v>
      </c>
      <c r="AY7" s="67"/>
      <c r="AZ7" s="67" t="s">
        <v>61</v>
      </c>
      <c r="BA7" s="67"/>
      <c r="BB7" s="67" t="s">
        <v>62</v>
      </c>
      <c r="BC7" s="67"/>
      <c r="BD7" s="67" t="s">
        <v>63</v>
      </c>
      <c r="BE7" s="67"/>
      <c r="BF7" s="67" t="s">
        <v>64</v>
      </c>
      <c r="BG7" s="67"/>
      <c r="BH7" s="67" t="s">
        <v>65</v>
      </c>
      <c r="BI7" s="67"/>
      <c r="BJ7" s="67" t="s">
        <v>66</v>
      </c>
      <c r="BK7" s="67"/>
      <c r="BL7" s="67" t="s">
        <v>67</v>
      </c>
      <c r="BM7" s="67"/>
    </row>
    <row r="8" spans="1:65" ht="25.5">
      <c r="A8" s="1"/>
      <c r="C8" s="13" t="s">
        <v>5</v>
      </c>
      <c r="D8" s="13" t="s">
        <v>6</v>
      </c>
      <c r="E8" s="13" t="s">
        <v>5</v>
      </c>
      <c r="F8" s="13" t="s">
        <v>6</v>
      </c>
      <c r="G8" s="13" t="s">
        <v>5</v>
      </c>
      <c r="H8" s="13" t="s">
        <v>6</v>
      </c>
      <c r="I8" s="53" t="s">
        <v>5</v>
      </c>
      <c r="J8" s="54" t="s">
        <v>6</v>
      </c>
      <c r="K8" s="22"/>
      <c r="L8" s="13" t="s">
        <v>5</v>
      </c>
      <c r="M8" s="13" t="s">
        <v>45</v>
      </c>
      <c r="N8" s="13" t="s">
        <v>5</v>
      </c>
      <c r="O8" s="13" t="s">
        <v>45</v>
      </c>
      <c r="P8" s="13" t="s">
        <v>5</v>
      </c>
      <c r="Q8" s="13" t="s">
        <v>45</v>
      </c>
      <c r="R8" s="13" t="s">
        <v>5</v>
      </c>
      <c r="S8" s="13" t="s">
        <v>45</v>
      </c>
      <c r="T8" s="38" t="s">
        <v>5</v>
      </c>
      <c r="U8" s="13" t="s">
        <v>45</v>
      </c>
      <c r="V8" s="38" t="s">
        <v>5</v>
      </c>
      <c r="W8" s="13" t="s">
        <v>45</v>
      </c>
      <c r="X8" s="38" t="s">
        <v>5</v>
      </c>
      <c r="Y8" s="13" t="s">
        <v>45</v>
      </c>
      <c r="Z8" s="38" t="s">
        <v>5</v>
      </c>
      <c r="AA8" s="13" t="s">
        <v>45</v>
      </c>
      <c r="AB8" s="38" t="s">
        <v>5</v>
      </c>
      <c r="AC8" s="13" t="s">
        <v>45</v>
      </c>
      <c r="AD8" s="22"/>
      <c r="AE8" s="38" t="s">
        <v>5</v>
      </c>
      <c r="AF8" s="13" t="s">
        <v>45</v>
      </c>
      <c r="AG8" s="38" t="s">
        <v>5</v>
      </c>
      <c r="AH8" s="13" t="s">
        <v>45</v>
      </c>
      <c r="AI8" s="38" t="s">
        <v>5</v>
      </c>
      <c r="AJ8" s="13" t="s">
        <v>45</v>
      </c>
      <c r="AK8" s="38" t="s">
        <v>5</v>
      </c>
      <c r="AL8" s="13" t="s">
        <v>45</v>
      </c>
      <c r="AM8" s="38" t="s">
        <v>5</v>
      </c>
      <c r="AN8" s="13" t="s">
        <v>45</v>
      </c>
      <c r="AO8" s="38" t="s">
        <v>5</v>
      </c>
      <c r="AP8" s="13" t="s">
        <v>45</v>
      </c>
      <c r="AQ8" s="38" t="s">
        <v>5</v>
      </c>
      <c r="AR8" s="13" t="s">
        <v>45</v>
      </c>
      <c r="AS8" s="38" t="s">
        <v>5</v>
      </c>
      <c r="AT8" s="13" t="s">
        <v>45</v>
      </c>
      <c r="AU8" s="38" t="s">
        <v>5</v>
      </c>
      <c r="AV8" s="13" t="s">
        <v>45</v>
      </c>
      <c r="AW8" s="22"/>
      <c r="AX8" s="38" t="s">
        <v>5</v>
      </c>
      <c r="AY8" s="13" t="s">
        <v>45</v>
      </c>
      <c r="AZ8" s="38" t="s">
        <v>5</v>
      </c>
      <c r="BA8" s="13" t="s">
        <v>45</v>
      </c>
      <c r="BB8" s="38" t="s">
        <v>5</v>
      </c>
      <c r="BC8" s="13" t="s">
        <v>45</v>
      </c>
      <c r="BD8" s="38" t="s">
        <v>5</v>
      </c>
      <c r="BE8" s="13" t="s">
        <v>45</v>
      </c>
      <c r="BF8" s="38" t="s">
        <v>5</v>
      </c>
      <c r="BG8" s="13" t="s">
        <v>45</v>
      </c>
      <c r="BH8" s="38" t="s">
        <v>5</v>
      </c>
      <c r="BI8" s="13" t="s">
        <v>45</v>
      </c>
      <c r="BJ8" s="38" t="s">
        <v>5</v>
      </c>
      <c r="BK8" s="13" t="s">
        <v>45</v>
      </c>
      <c r="BL8" s="38" t="s">
        <v>5</v>
      </c>
      <c r="BM8" s="13" t="s">
        <v>45</v>
      </c>
    </row>
    <row r="9" spans="1:65" ht="27.75" customHeight="1">
      <c r="A9" s="15" t="s">
        <v>2</v>
      </c>
      <c r="B9" s="22" t="s">
        <v>14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27">
        <v>0</v>
      </c>
      <c r="J9" s="27">
        <v>0</v>
      </c>
      <c r="K9" s="13" t="s">
        <v>14</v>
      </c>
      <c r="L9" s="13" t="s">
        <v>0</v>
      </c>
      <c r="M9" s="13" t="s">
        <v>0</v>
      </c>
      <c r="N9" s="13" t="s">
        <v>0</v>
      </c>
      <c r="O9" s="13" t="s">
        <v>0</v>
      </c>
      <c r="P9" s="27">
        <v>0</v>
      </c>
      <c r="Q9" s="27">
        <v>0</v>
      </c>
      <c r="R9" s="27">
        <v>0</v>
      </c>
      <c r="S9" s="27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14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3" t="s">
        <v>0</v>
      </c>
      <c r="AK9" s="13" t="s">
        <v>0</v>
      </c>
      <c r="AL9" s="13" t="s">
        <v>0</v>
      </c>
      <c r="AM9" s="13" t="s">
        <v>0</v>
      </c>
      <c r="AN9" s="13" t="s">
        <v>0</v>
      </c>
      <c r="AO9" s="13" t="s">
        <v>0</v>
      </c>
      <c r="AP9" s="13" t="s">
        <v>0</v>
      </c>
      <c r="AQ9" s="13" t="s">
        <v>0</v>
      </c>
      <c r="AR9" s="13" t="s">
        <v>0</v>
      </c>
      <c r="AS9" s="13" t="s">
        <v>0</v>
      </c>
      <c r="AT9" s="13" t="s">
        <v>0</v>
      </c>
      <c r="AU9" s="13" t="s">
        <v>0</v>
      </c>
      <c r="AV9" s="13" t="s">
        <v>0</v>
      </c>
      <c r="AW9" s="13" t="s">
        <v>14</v>
      </c>
      <c r="AX9" s="13" t="s">
        <v>0</v>
      </c>
      <c r="AY9" s="13" t="s">
        <v>0</v>
      </c>
      <c r="AZ9" s="13" t="s">
        <v>0</v>
      </c>
      <c r="BA9" s="13" t="s">
        <v>0</v>
      </c>
      <c r="BB9" s="13" t="s">
        <v>0</v>
      </c>
      <c r="BC9" s="13" t="s">
        <v>0</v>
      </c>
      <c r="BD9" s="13" t="s">
        <v>0</v>
      </c>
      <c r="BE9" s="13" t="s">
        <v>0</v>
      </c>
      <c r="BF9" s="13" t="s">
        <v>0</v>
      </c>
      <c r="BG9" s="13" t="s">
        <v>0</v>
      </c>
      <c r="BH9" s="13" t="s">
        <v>0</v>
      </c>
      <c r="BI9" s="13" t="s">
        <v>0</v>
      </c>
      <c r="BJ9" s="13" t="s">
        <v>0</v>
      </c>
      <c r="BK9" s="13" t="s">
        <v>0</v>
      </c>
      <c r="BL9" s="13" t="s">
        <v>0</v>
      </c>
      <c r="BM9" s="49" t="s">
        <v>0</v>
      </c>
    </row>
    <row r="10" spans="1:65" ht="12.75" customHeight="1">
      <c r="A10" s="13">
        <v>40163.166666666664</v>
      </c>
      <c r="B10" s="21" t="s">
        <v>15</v>
      </c>
      <c r="C10" s="61">
        <f>E10+G10+I10</f>
        <v>8.5237</v>
      </c>
      <c r="D10" s="61">
        <f>F10+H10+J10</f>
        <v>2.1891</v>
      </c>
      <c r="E10" s="61">
        <f>L10+N10</f>
        <v>4.689299999999999</v>
      </c>
      <c r="F10" s="61">
        <f>M10+O10</f>
        <v>1.0394999999999999</v>
      </c>
      <c r="G10" s="61">
        <f>T10+V10+X10+Z10+AB10+AE10+AG10+AI10+AK10+AM10+AO10+AQ10+AS10+AU10+AX10+AZ10+BB10+BD10+BF10+BH10+BJ10+BL10</f>
        <v>3.7979999999999996</v>
      </c>
      <c r="H10" s="61">
        <f>U10+W10+Y10+AA10+AC10+AF10+AH10+AJ10+AL10+AN10+AP10+AR10+AT10+AV10+AY10+BA10+BC10+BE10+BG10+BI10+BK10+BM10</f>
        <v>1.088</v>
      </c>
      <c r="I10" s="62">
        <f aca="true" t="shared" si="0" ref="I10:J15">P10+R10</f>
        <v>0.0364</v>
      </c>
      <c r="J10" s="62">
        <f t="shared" si="0"/>
        <v>0.0616</v>
      </c>
      <c r="K10" s="36" t="s">
        <v>15</v>
      </c>
      <c r="L10" s="60">
        <v>2.3121</v>
      </c>
      <c r="M10" s="60">
        <v>0.4536</v>
      </c>
      <c r="N10" s="60">
        <v>2.3771999999999998</v>
      </c>
      <c r="O10" s="60">
        <v>0.5859</v>
      </c>
      <c r="P10" s="60">
        <v>0</v>
      </c>
      <c r="Q10" s="60">
        <v>0.009800000000000001</v>
      </c>
      <c r="R10" s="60">
        <v>0.0364</v>
      </c>
      <c r="S10" s="60">
        <v>0.0518</v>
      </c>
      <c r="T10" s="60">
        <v>0</v>
      </c>
      <c r="U10" s="60">
        <v>0</v>
      </c>
      <c r="V10" s="60">
        <v>0.1948</v>
      </c>
      <c r="W10" s="60">
        <v>0.0332</v>
      </c>
      <c r="X10" s="60">
        <v>0.2392</v>
      </c>
      <c r="Y10" s="60">
        <v>0.1264</v>
      </c>
      <c r="Z10" s="60">
        <v>0.552</v>
      </c>
      <c r="AA10" s="60">
        <v>0.1736</v>
      </c>
      <c r="AB10" s="60">
        <v>0.7424</v>
      </c>
      <c r="AC10" s="60">
        <v>0.1448</v>
      </c>
      <c r="AD10" s="36" t="s">
        <v>15</v>
      </c>
      <c r="AE10" s="60">
        <v>0.2576</v>
      </c>
      <c r="AF10" s="60">
        <v>0.0696</v>
      </c>
      <c r="AG10" s="60">
        <v>0.3344</v>
      </c>
      <c r="AH10" s="60">
        <v>0.1504</v>
      </c>
      <c r="AI10" s="60">
        <v>0.012</v>
      </c>
      <c r="AJ10" s="60">
        <v>0</v>
      </c>
      <c r="AK10" s="60">
        <v>0.1984</v>
      </c>
      <c r="AL10" s="60">
        <v>0.10479999999999999</v>
      </c>
      <c r="AM10" s="60">
        <v>0</v>
      </c>
      <c r="AN10" s="60">
        <v>0</v>
      </c>
      <c r="AO10" s="60">
        <v>0.052399999999999995</v>
      </c>
      <c r="AP10" s="60">
        <v>0</v>
      </c>
      <c r="AQ10" s="60">
        <v>0</v>
      </c>
      <c r="AR10" s="60">
        <v>0</v>
      </c>
      <c r="AS10" s="60">
        <v>0.0008</v>
      </c>
      <c r="AT10" s="60">
        <v>0</v>
      </c>
      <c r="AU10" s="60">
        <v>0</v>
      </c>
      <c r="AV10" s="60">
        <v>0</v>
      </c>
      <c r="AW10" s="36" t="s">
        <v>15</v>
      </c>
      <c r="AX10" s="60">
        <v>0</v>
      </c>
      <c r="AY10" s="60">
        <v>0</v>
      </c>
      <c r="AZ10" s="60">
        <v>0.004</v>
      </c>
      <c r="BA10" s="60">
        <v>0</v>
      </c>
      <c r="BB10" s="60">
        <v>0.08159999999999999</v>
      </c>
      <c r="BC10" s="60">
        <v>0.0208</v>
      </c>
      <c r="BD10" s="60">
        <v>0</v>
      </c>
      <c r="BE10" s="60">
        <v>0</v>
      </c>
      <c r="BF10" s="60">
        <v>0</v>
      </c>
      <c r="BG10" s="60">
        <v>0</v>
      </c>
      <c r="BH10" s="60">
        <v>0.9568</v>
      </c>
      <c r="BI10" s="60">
        <v>0.1752</v>
      </c>
      <c r="BJ10" s="60">
        <v>0.0848</v>
      </c>
      <c r="BK10" s="60">
        <v>0.0364</v>
      </c>
      <c r="BL10" s="60">
        <v>0.0868</v>
      </c>
      <c r="BM10" s="60">
        <v>0.0528</v>
      </c>
    </row>
    <row r="11" spans="1:65" ht="12.75" customHeight="1">
      <c r="A11" s="13">
        <v>40163.208333333336</v>
      </c>
      <c r="B11" s="21" t="s">
        <v>16</v>
      </c>
      <c r="C11" s="61">
        <f aca="true" t="shared" si="1" ref="C11:C33">E11+G11+I11</f>
        <v>8.4611</v>
      </c>
      <c r="D11" s="61">
        <f aca="true" t="shared" si="2" ref="D11:D33">F11+H11+J11</f>
        <v>2.1887</v>
      </c>
      <c r="E11" s="61">
        <f aca="true" t="shared" si="3" ref="E11:E33">L11+N11</f>
        <v>4.6389</v>
      </c>
      <c r="F11" s="61">
        <f aca="true" t="shared" si="4" ref="F11:F33">M11+O11</f>
        <v>1.0227</v>
      </c>
      <c r="G11" s="61">
        <f aca="true" t="shared" si="5" ref="G11:H33">T11+V11+X11+Z11+AB11+AE11+AG11+AI11+AK11+AM11+AO11+AQ11+AS11+AU11+AX11+AZ11+BB11+BD11+BF11+BH11+BJ11+BL11</f>
        <v>3.7872</v>
      </c>
      <c r="H11" s="61">
        <f t="shared" si="5"/>
        <v>1.11</v>
      </c>
      <c r="I11" s="62">
        <f t="shared" si="0"/>
        <v>0.035</v>
      </c>
      <c r="J11" s="62">
        <f t="shared" si="0"/>
        <v>0.056</v>
      </c>
      <c r="K11" s="36" t="s">
        <v>16</v>
      </c>
      <c r="L11" s="60">
        <v>2.2995</v>
      </c>
      <c r="M11" s="60">
        <v>0.4515</v>
      </c>
      <c r="N11" s="60">
        <v>2.3394</v>
      </c>
      <c r="O11" s="60">
        <v>0.5712</v>
      </c>
      <c r="P11" s="60">
        <v>0.0014</v>
      </c>
      <c r="Q11" s="60">
        <v>0.007</v>
      </c>
      <c r="R11" s="60">
        <v>0.033600000000000005</v>
      </c>
      <c r="S11" s="60">
        <v>0.049</v>
      </c>
      <c r="T11" s="60">
        <v>0</v>
      </c>
      <c r="U11" s="60">
        <v>0</v>
      </c>
      <c r="V11" s="60">
        <v>0.1904</v>
      </c>
      <c r="W11" s="60">
        <v>0.03</v>
      </c>
      <c r="X11" s="60">
        <v>0.2392</v>
      </c>
      <c r="Y11" s="60">
        <v>0.1272</v>
      </c>
      <c r="Z11" s="60">
        <v>0.552</v>
      </c>
      <c r="AA11" s="60">
        <v>0.1752</v>
      </c>
      <c r="AB11" s="60">
        <v>0.7392000000000001</v>
      </c>
      <c r="AC11" s="60">
        <v>0.1456</v>
      </c>
      <c r="AD11" s="36" t="s">
        <v>16</v>
      </c>
      <c r="AE11" s="60">
        <v>0.2544</v>
      </c>
      <c r="AF11" s="60">
        <v>0.0696</v>
      </c>
      <c r="AG11" s="60">
        <v>0.3556</v>
      </c>
      <c r="AH11" s="60">
        <v>0.1728</v>
      </c>
      <c r="AI11" s="60">
        <v>0.0116</v>
      </c>
      <c r="AJ11" s="60">
        <v>0</v>
      </c>
      <c r="AK11" s="60">
        <v>0.208</v>
      </c>
      <c r="AL11" s="60">
        <v>0.10640000000000001</v>
      </c>
      <c r="AM11" s="60">
        <v>0</v>
      </c>
      <c r="AN11" s="60">
        <v>0</v>
      </c>
      <c r="AO11" s="60">
        <v>0.0536</v>
      </c>
      <c r="AP11" s="60">
        <v>0</v>
      </c>
      <c r="AQ11" s="60">
        <v>0</v>
      </c>
      <c r="AR11" s="60">
        <v>0</v>
      </c>
      <c r="AS11" s="60">
        <v>0.0008</v>
      </c>
      <c r="AT11" s="60">
        <v>0</v>
      </c>
      <c r="AU11" s="60">
        <v>0</v>
      </c>
      <c r="AV11" s="60">
        <v>0</v>
      </c>
      <c r="AW11" s="36" t="s">
        <v>16</v>
      </c>
      <c r="AX11" s="60">
        <v>0</v>
      </c>
      <c r="AY11" s="60">
        <v>0</v>
      </c>
      <c r="AZ11" s="60">
        <v>0.004</v>
      </c>
      <c r="BA11" s="60">
        <v>0</v>
      </c>
      <c r="BB11" s="60">
        <v>0.0804</v>
      </c>
      <c r="BC11" s="60">
        <v>0.0212</v>
      </c>
      <c r="BD11" s="60">
        <v>0</v>
      </c>
      <c r="BE11" s="60">
        <v>0</v>
      </c>
      <c r="BF11" s="60">
        <v>0</v>
      </c>
      <c r="BG11" s="60">
        <v>0</v>
      </c>
      <c r="BH11" s="60">
        <v>0.9328</v>
      </c>
      <c r="BI11" s="60">
        <v>0.1744</v>
      </c>
      <c r="BJ11" s="60">
        <v>0.0844</v>
      </c>
      <c r="BK11" s="60">
        <v>0.0352</v>
      </c>
      <c r="BL11" s="60">
        <v>0.0808</v>
      </c>
      <c r="BM11" s="60">
        <v>0.052399999999999995</v>
      </c>
    </row>
    <row r="12" spans="1:65" ht="12.75" customHeight="1">
      <c r="A12" s="13">
        <v>40163.25</v>
      </c>
      <c r="B12" s="21" t="s">
        <v>17</v>
      </c>
      <c r="C12" s="61">
        <f t="shared" si="1"/>
        <v>8.5768</v>
      </c>
      <c r="D12" s="61">
        <f t="shared" si="2"/>
        <v>2.1658999999999997</v>
      </c>
      <c r="E12" s="61">
        <f t="shared" si="3"/>
        <v>4.7292000000000005</v>
      </c>
      <c r="F12" s="61">
        <f t="shared" si="4"/>
        <v>1.0352999999999999</v>
      </c>
      <c r="G12" s="61">
        <f t="shared" si="5"/>
        <v>3.8139999999999996</v>
      </c>
      <c r="H12" s="61">
        <f t="shared" si="5"/>
        <v>1.0732</v>
      </c>
      <c r="I12" s="62">
        <f t="shared" si="0"/>
        <v>0.033600000000000005</v>
      </c>
      <c r="J12" s="62">
        <f t="shared" si="0"/>
        <v>0.05740000000000001</v>
      </c>
      <c r="K12" s="36" t="s">
        <v>17</v>
      </c>
      <c r="L12" s="60">
        <v>2.3394</v>
      </c>
      <c r="M12" s="60">
        <v>0.4683</v>
      </c>
      <c r="N12" s="60">
        <v>2.3898</v>
      </c>
      <c r="O12" s="60">
        <v>0.567</v>
      </c>
      <c r="P12" s="60">
        <v>0</v>
      </c>
      <c r="Q12" s="60">
        <v>0.008400000000000001</v>
      </c>
      <c r="R12" s="60">
        <v>0.033600000000000005</v>
      </c>
      <c r="S12" s="60">
        <v>0.049</v>
      </c>
      <c r="T12" s="60">
        <v>0</v>
      </c>
      <c r="U12" s="60">
        <v>0</v>
      </c>
      <c r="V12" s="60">
        <v>0.1916</v>
      </c>
      <c r="W12" s="60">
        <v>0.0296</v>
      </c>
      <c r="X12" s="60">
        <v>0.2384</v>
      </c>
      <c r="Y12" s="60">
        <v>0.1272</v>
      </c>
      <c r="Z12" s="60">
        <v>0.5608</v>
      </c>
      <c r="AA12" s="60">
        <v>0.176</v>
      </c>
      <c r="AB12" s="60">
        <v>0.7512000000000001</v>
      </c>
      <c r="AC12" s="60">
        <v>0.1424</v>
      </c>
      <c r="AD12" s="36" t="s">
        <v>17</v>
      </c>
      <c r="AE12" s="60">
        <v>0.256</v>
      </c>
      <c r="AF12" s="60">
        <v>0.068</v>
      </c>
      <c r="AG12" s="60">
        <v>0.3344</v>
      </c>
      <c r="AH12" s="60">
        <v>0.1448</v>
      </c>
      <c r="AI12" s="60">
        <v>0.012</v>
      </c>
      <c r="AJ12" s="60">
        <v>0</v>
      </c>
      <c r="AK12" s="60">
        <v>0.2064</v>
      </c>
      <c r="AL12" s="60">
        <v>0.10479999999999999</v>
      </c>
      <c r="AM12" s="60">
        <v>0</v>
      </c>
      <c r="AN12" s="60">
        <v>0</v>
      </c>
      <c r="AO12" s="60">
        <v>0.054</v>
      </c>
      <c r="AP12" s="60">
        <v>0</v>
      </c>
      <c r="AQ12" s="60">
        <v>0</v>
      </c>
      <c r="AR12" s="60">
        <v>0</v>
      </c>
      <c r="AS12" s="60">
        <v>0.0008</v>
      </c>
      <c r="AT12" s="60">
        <v>0</v>
      </c>
      <c r="AU12" s="60">
        <v>0</v>
      </c>
      <c r="AV12" s="60">
        <v>0</v>
      </c>
      <c r="AW12" s="36" t="s">
        <v>17</v>
      </c>
      <c r="AX12" s="60">
        <v>0</v>
      </c>
      <c r="AY12" s="60">
        <v>0</v>
      </c>
      <c r="AZ12" s="60">
        <v>0.004</v>
      </c>
      <c r="BA12" s="60">
        <v>0</v>
      </c>
      <c r="BB12" s="60">
        <v>0.0804</v>
      </c>
      <c r="BC12" s="60">
        <v>0.0212</v>
      </c>
      <c r="BD12" s="60">
        <v>0</v>
      </c>
      <c r="BE12" s="60">
        <v>0</v>
      </c>
      <c r="BF12" s="60">
        <v>0</v>
      </c>
      <c r="BG12" s="60">
        <v>0</v>
      </c>
      <c r="BH12" s="60">
        <v>0.9576</v>
      </c>
      <c r="BI12" s="60">
        <v>0.1728</v>
      </c>
      <c r="BJ12" s="60">
        <v>0.084</v>
      </c>
      <c r="BK12" s="60">
        <v>0.0344</v>
      </c>
      <c r="BL12" s="60">
        <v>0.0824</v>
      </c>
      <c r="BM12" s="60">
        <v>0.052</v>
      </c>
    </row>
    <row r="13" spans="1:65" ht="12.75" customHeight="1">
      <c r="A13" s="13">
        <v>40163.291666666664</v>
      </c>
      <c r="B13" s="21" t="s">
        <v>18</v>
      </c>
      <c r="C13" s="61">
        <f t="shared" si="1"/>
        <v>9.229700000000001</v>
      </c>
      <c r="D13" s="61">
        <f t="shared" si="2"/>
        <v>2.1887</v>
      </c>
      <c r="E13" s="61">
        <f t="shared" si="3"/>
        <v>4.953900000000001</v>
      </c>
      <c r="F13" s="61">
        <f t="shared" si="4"/>
        <v>1.0227</v>
      </c>
      <c r="G13" s="61">
        <f t="shared" si="5"/>
        <v>4.2408</v>
      </c>
      <c r="H13" s="61">
        <f t="shared" si="5"/>
        <v>1.1071999999999997</v>
      </c>
      <c r="I13" s="62">
        <f t="shared" si="0"/>
        <v>0.035</v>
      </c>
      <c r="J13" s="62">
        <f t="shared" si="0"/>
        <v>0.058800000000000005</v>
      </c>
      <c r="K13" s="36" t="s">
        <v>18</v>
      </c>
      <c r="L13" s="60">
        <v>2.4423000000000004</v>
      </c>
      <c r="M13" s="60">
        <v>0.4662</v>
      </c>
      <c r="N13" s="60">
        <v>2.5116</v>
      </c>
      <c r="O13" s="60">
        <v>0.5565</v>
      </c>
      <c r="P13" s="60">
        <v>0</v>
      </c>
      <c r="Q13" s="60">
        <v>0.009800000000000001</v>
      </c>
      <c r="R13" s="60">
        <v>0.035</v>
      </c>
      <c r="S13" s="60">
        <v>0.049</v>
      </c>
      <c r="T13" s="60">
        <v>0</v>
      </c>
      <c r="U13" s="60">
        <v>0</v>
      </c>
      <c r="V13" s="60">
        <v>0.22440000000000002</v>
      </c>
      <c r="W13" s="60">
        <v>0.0248</v>
      </c>
      <c r="X13" s="60">
        <v>0.2424</v>
      </c>
      <c r="Y13" s="60">
        <v>0.1288</v>
      </c>
      <c r="Z13" s="60">
        <v>0.5832</v>
      </c>
      <c r="AA13" s="60">
        <v>0.1792</v>
      </c>
      <c r="AB13" s="60">
        <v>0.9168</v>
      </c>
      <c r="AC13" s="60">
        <v>0.152</v>
      </c>
      <c r="AD13" s="36" t="s">
        <v>18</v>
      </c>
      <c r="AE13" s="60">
        <v>0.2776</v>
      </c>
      <c r="AF13" s="60">
        <v>0.0688</v>
      </c>
      <c r="AG13" s="60">
        <v>0.37839999999999996</v>
      </c>
      <c r="AH13" s="60">
        <v>0.172</v>
      </c>
      <c r="AI13" s="60">
        <v>0.012</v>
      </c>
      <c r="AJ13" s="60">
        <v>0</v>
      </c>
      <c r="AK13" s="60">
        <v>0.2088</v>
      </c>
      <c r="AL13" s="60">
        <v>0.104</v>
      </c>
      <c r="AM13" s="60">
        <v>0</v>
      </c>
      <c r="AN13" s="60">
        <v>0</v>
      </c>
      <c r="AO13" s="60">
        <v>0.055200000000000006</v>
      </c>
      <c r="AP13" s="60">
        <v>0.0004</v>
      </c>
      <c r="AQ13" s="60">
        <v>0</v>
      </c>
      <c r="AR13" s="60">
        <v>0</v>
      </c>
      <c r="AS13" s="60">
        <v>0.0008</v>
      </c>
      <c r="AT13" s="60">
        <v>0</v>
      </c>
      <c r="AU13" s="60">
        <v>0</v>
      </c>
      <c r="AV13" s="60">
        <v>0</v>
      </c>
      <c r="AW13" s="36" t="s">
        <v>18</v>
      </c>
      <c r="AX13" s="60">
        <v>0</v>
      </c>
      <c r="AY13" s="60">
        <v>0</v>
      </c>
      <c r="AZ13" s="60">
        <v>0.004</v>
      </c>
      <c r="BA13" s="60">
        <v>0</v>
      </c>
      <c r="BB13" s="60">
        <v>0.1</v>
      </c>
      <c r="BC13" s="60">
        <v>0.0212</v>
      </c>
      <c r="BD13" s="60">
        <v>0</v>
      </c>
      <c r="BE13" s="60">
        <v>0</v>
      </c>
      <c r="BF13" s="60">
        <v>0.0008</v>
      </c>
      <c r="BG13" s="60">
        <v>0</v>
      </c>
      <c r="BH13" s="60">
        <v>1.0688</v>
      </c>
      <c r="BI13" s="60">
        <v>0.176</v>
      </c>
      <c r="BJ13" s="60">
        <v>0.09040000000000001</v>
      </c>
      <c r="BK13" s="60">
        <v>0.0352</v>
      </c>
      <c r="BL13" s="60">
        <v>0.0772</v>
      </c>
      <c r="BM13" s="60">
        <v>0.0448</v>
      </c>
    </row>
    <row r="14" spans="1:65" ht="12.75" customHeight="1">
      <c r="A14" s="13">
        <v>40163.333333333336</v>
      </c>
      <c r="B14" s="21" t="s">
        <v>19</v>
      </c>
      <c r="C14" s="61">
        <f t="shared" si="1"/>
        <v>10.5999</v>
      </c>
      <c r="D14" s="61">
        <f t="shared" si="2"/>
        <v>2.2558000000000002</v>
      </c>
      <c r="E14" s="61">
        <f t="shared" si="3"/>
        <v>5.6175</v>
      </c>
      <c r="F14" s="61">
        <f t="shared" si="4"/>
        <v>1.0794</v>
      </c>
      <c r="G14" s="61">
        <f t="shared" si="5"/>
        <v>4.946</v>
      </c>
      <c r="H14" s="61">
        <f t="shared" si="5"/>
        <v>1.1148000000000002</v>
      </c>
      <c r="I14" s="62">
        <f t="shared" si="0"/>
        <v>0.0364</v>
      </c>
      <c r="J14" s="62">
        <f t="shared" si="0"/>
        <v>0.0616</v>
      </c>
      <c r="K14" s="36" t="s">
        <v>19</v>
      </c>
      <c r="L14" s="60">
        <v>2.6649000000000003</v>
      </c>
      <c r="M14" s="60">
        <v>0.4683</v>
      </c>
      <c r="N14" s="60">
        <v>2.9526</v>
      </c>
      <c r="O14" s="60">
        <v>0.6111</v>
      </c>
      <c r="P14" s="60">
        <v>0</v>
      </c>
      <c r="Q14" s="60">
        <v>0.007</v>
      </c>
      <c r="R14" s="60">
        <v>0.0364</v>
      </c>
      <c r="S14" s="60">
        <v>0.0546</v>
      </c>
      <c r="T14" s="60">
        <v>0</v>
      </c>
      <c r="U14" s="60">
        <v>0</v>
      </c>
      <c r="V14" s="60">
        <v>0.2764</v>
      </c>
      <c r="W14" s="60">
        <v>0.0188</v>
      </c>
      <c r="X14" s="60">
        <v>0.24559999999999998</v>
      </c>
      <c r="Y14" s="60">
        <v>0.1296</v>
      </c>
      <c r="Z14" s="60">
        <v>0.5983999999999999</v>
      </c>
      <c r="AA14" s="60">
        <v>0.18480000000000002</v>
      </c>
      <c r="AB14" s="60">
        <v>1.208</v>
      </c>
      <c r="AC14" s="60">
        <v>0.176</v>
      </c>
      <c r="AD14" s="36" t="s">
        <v>19</v>
      </c>
      <c r="AE14" s="60">
        <v>0.352</v>
      </c>
      <c r="AF14" s="60">
        <v>0.0712</v>
      </c>
      <c r="AG14" s="60">
        <v>0.3944</v>
      </c>
      <c r="AH14" s="60">
        <v>0.154</v>
      </c>
      <c r="AI14" s="60">
        <v>0.0116</v>
      </c>
      <c r="AJ14" s="60">
        <v>0</v>
      </c>
      <c r="AK14" s="60">
        <v>0.2144</v>
      </c>
      <c r="AL14" s="60">
        <v>0.10479999999999999</v>
      </c>
      <c r="AM14" s="60">
        <v>0</v>
      </c>
      <c r="AN14" s="60">
        <v>0</v>
      </c>
      <c r="AO14" s="60">
        <v>0.055600000000000004</v>
      </c>
      <c r="AP14" s="60">
        <v>0</v>
      </c>
      <c r="AQ14" s="60">
        <v>0</v>
      </c>
      <c r="AR14" s="60">
        <v>0</v>
      </c>
      <c r="AS14" s="60">
        <v>0.0016</v>
      </c>
      <c r="AT14" s="60">
        <v>0</v>
      </c>
      <c r="AU14" s="60">
        <v>0</v>
      </c>
      <c r="AV14" s="60">
        <v>0</v>
      </c>
      <c r="AW14" s="36" t="s">
        <v>19</v>
      </c>
      <c r="AX14" s="60">
        <v>0</v>
      </c>
      <c r="AY14" s="60">
        <v>0</v>
      </c>
      <c r="AZ14" s="60">
        <v>0.0036</v>
      </c>
      <c r="BA14" s="60">
        <v>0</v>
      </c>
      <c r="BB14" s="60">
        <v>0.1012</v>
      </c>
      <c r="BC14" s="60">
        <v>0.022</v>
      </c>
      <c r="BD14" s="60">
        <v>0</v>
      </c>
      <c r="BE14" s="60">
        <v>0</v>
      </c>
      <c r="BF14" s="60">
        <v>0</v>
      </c>
      <c r="BG14" s="60">
        <v>0</v>
      </c>
      <c r="BH14" s="60">
        <v>1.2784</v>
      </c>
      <c r="BI14" s="60">
        <v>0.18080000000000002</v>
      </c>
      <c r="BJ14" s="60">
        <v>0.12919999999999998</v>
      </c>
      <c r="BK14" s="60">
        <v>0.04</v>
      </c>
      <c r="BL14" s="60">
        <v>0.0756</v>
      </c>
      <c r="BM14" s="60">
        <v>0.032799999999999996</v>
      </c>
    </row>
    <row r="15" spans="1:65" ht="12.75" customHeight="1">
      <c r="A15" s="13">
        <v>40163.375</v>
      </c>
      <c r="B15" s="21" t="s">
        <v>20</v>
      </c>
      <c r="C15" s="61">
        <f t="shared" si="1"/>
        <v>11.817700000000002</v>
      </c>
      <c r="D15" s="61">
        <f t="shared" si="2"/>
        <v>2.4301</v>
      </c>
      <c r="E15" s="61">
        <f t="shared" si="3"/>
        <v>6.146700000000001</v>
      </c>
      <c r="F15" s="61">
        <f t="shared" si="4"/>
        <v>1.1067</v>
      </c>
      <c r="G15" s="61">
        <f t="shared" si="5"/>
        <v>5.6331999999999995</v>
      </c>
      <c r="H15" s="61">
        <f t="shared" si="5"/>
        <v>1.266</v>
      </c>
      <c r="I15" s="62">
        <f t="shared" si="0"/>
        <v>0.0378</v>
      </c>
      <c r="J15" s="62">
        <f t="shared" si="0"/>
        <v>0.0574</v>
      </c>
      <c r="K15" s="36" t="s">
        <v>20</v>
      </c>
      <c r="L15" s="60">
        <v>2.8413000000000004</v>
      </c>
      <c r="M15" s="60">
        <v>0.462</v>
      </c>
      <c r="N15" s="60">
        <v>3.3054</v>
      </c>
      <c r="O15" s="60">
        <v>0.6447</v>
      </c>
      <c r="P15" s="60">
        <v>0.0014</v>
      </c>
      <c r="Q15" s="60">
        <v>0.007</v>
      </c>
      <c r="R15" s="60">
        <v>0.0364</v>
      </c>
      <c r="S15" s="60">
        <v>0.0504</v>
      </c>
      <c r="T15" s="60">
        <v>0</v>
      </c>
      <c r="U15" s="60">
        <v>0</v>
      </c>
      <c r="V15" s="60">
        <v>0.3648</v>
      </c>
      <c r="W15" s="60">
        <v>0.0312</v>
      </c>
      <c r="X15" s="60">
        <v>0.24080000000000001</v>
      </c>
      <c r="Y15" s="60">
        <v>0.1248</v>
      </c>
      <c r="Z15" s="60">
        <v>0.6487999999999999</v>
      </c>
      <c r="AA15" s="60">
        <v>0.22240000000000001</v>
      </c>
      <c r="AB15" s="60">
        <v>1.4536</v>
      </c>
      <c r="AC15" s="60">
        <v>0.2048</v>
      </c>
      <c r="AD15" s="36" t="s">
        <v>20</v>
      </c>
      <c r="AE15" s="60">
        <v>0.3896</v>
      </c>
      <c r="AF15" s="60">
        <v>0.0792</v>
      </c>
      <c r="AG15" s="60">
        <v>0.4368</v>
      </c>
      <c r="AH15" s="60">
        <v>0.1692</v>
      </c>
      <c r="AI15" s="60">
        <v>0.012</v>
      </c>
      <c r="AJ15" s="60">
        <v>0</v>
      </c>
      <c r="AK15" s="60">
        <v>0.2216</v>
      </c>
      <c r="AL15" s="60">
        <v>0.108</v>
      </c>
      <c r="AM15" s="60">
        <v>0</v>
      </c>
      <c r="AN15" s="60">
        <v>0</v>
      </c>
      <c r="AO15" s="60">
        <v>0.0576</v>
      </c>
      <c r="AP15" s="60">
        <v>0</v>
      </c>
      <c r="AQ15" s="60">
        <v>0</v>
      </c>
      <c r="AR15" s="60">
        <v>0</v>
      </c>
      <c r="AS15" s="60">
        <v>0.0008</v>
      </c>
      <c r="AT15" s="60">
        <v>0</v>
      </c>
      <c r="AU15" s="60">
        <v>0</v>
      </c>
      <c r="AV15" s="60">
        <v>0</v>
      </c>
      <c r="AW15" s="36" t="s">
        <v>20</v>
      </c>
      <c r="AX15" s="60">
        <v>0</v>
      </c>
      <c r="AY15" s="60">
        <v>0</v>
      </c>
      <c r="AZ15" s="60">
        <v>0.0052</v>
      </c>
      <c r="BA15" s="60">
        <v>0</v>
      </c>
      <c r="BB15" s="60">
        <v>0.11159999999999999</v>
      </c>
      <c r="BC15" s="60">
        <v>0.0268</v>
      </c>
      <c r="BD15" s="60">
        <v>0</v>
      </c>
      <c r="BE15" s="60">
        <v>0</v>
      </c>
      <c r="BF15" s="60">
        <v>0</v>
      </c>
      <c r="BG15" s="60">
        <v>0</v>
      </c>
      <c r="BH15" s="60">
        <v>1.4312</v>
      </c>
      <c r="BI15" s="60">
        <v>0.1976</v>
      </c>
      <c r="BJ15" s="60">
        <v>0.1712</v>
      </c>
      <c r="BK15" s="60">
        <v>0.061200000000000004</v>
      </c>
      <c r="BL15" s="60">
        <v>0.0876</v>
      </c>
      <c r="BM15" s="60">
        <v>0.040799999999999996</v>
      </c>
    </row>
    <row r="16" spans="1:65" ht="12.75" customHeight="1">
      <c r="A16" s="13">
        <v>40163.416666666664</v>
      </c>
      <c r="B16" s="21" t="s">
        <v>21</v>
      </c>
      <c r="C16" s="61">
        <f t="shared" si="1"/>
        <v>12.450400000000002</v>
      </c>
      <c r="D16" s="61">
        <f t="shared" si="2"/>
        <v>2.8787000000000007</v>
      </c>
      <c r="E16" s="61">
        <f t="shared" si="3"/>
        <v>6.237</v>
      </c>
      <c r="F16" s="61">
        <f t="shared" si="4"/>
        <v>1.1865</v>
      </c>
      <c r="G16" s="61">
        <f t="shared" si="5"/>
        <v>6.178400000000001</v>
      </c>
      <c r="H16" s="61">
        <f t="shared" si="5"/>
        <v>1.6376000000000002</v>
      </c>
      <c r="I16" s="62">
        <f aca="true" t="shared" si="6" ref="I16:I33">P16+R16</f>
        <v>0.035</v>
      </c>
      <c r="J16" s="62">
        <f aca="true" t="shared" si="7" ref="J16:J33">Q16+S16</f>
        <v>0.0546</v>
      </c>
      <c r="K16" s="36" t="s">
        <v>21</v>
      </c>
      <c r="L16" s="60">
        <v>2.8308</v>
      </c>
      <c r="M16" s="60">
        <v>0.4536</v>
      </c>
      <c r="N16" s="60">
        <v>3.4061999999999997</v>
      </c>
      <c r="O16" s="60">
        <v>0.7329</v>
      </c>
      <c r="P16" s="60">
        <v>0</v>
      </c>
      <c r="Q16" s="60">
        <v>0.009800000000000001</v>
      </c>
      <c r="R16" s="60">
        <v>0.035</v>
      </c>
      <c r="S16" s="60">
        <v>0.0448</v>
      </c>
      <c r="T16" s="60">
        <v>0</v>
      </c>
      <c r="U16" s="60">
        <v>0</v>
      </c>
      <c r="V16" s="60">
        <v>0.4</v>
      </c>
      <c r="W16" s="60">
        <v>0.053200000000000004</v>
      </c>
      <c r="X16" s="60">
        <v>0.24</v>
      </c>
      <c r="Y16" s="60">
        <v>0.124</v>
      </c>
      <c r="Z16" s="60">
        <v>0.9144</v>
      </c>
      <c r="AA16" s="60">
        <v>0.456</v>
      </c>
      <c r="AB16" s="60">
        <v>1.5208</v>
      </c>
      <c r="AC16" s="60">
        <v>0.24719999999999998</v>
      </c>
      <c r="AD16" s="36" t="s">
        <v>21</v>
      </c>
      <c r="AE16" s="60">
        <v>0.4048</v>
      </c>
      <c r="AF16" s="60">
        <v>0.0968</v>
      </c>
      <c r="AG16" s="60">
        <v>0.44680000000000003</v>
      </c>
      <c r="AH16" s="60">
        <v>0.184</v>
      </c>
      <c r="AI16" s="60">
        <v>0.012</v>
      </c>
      <c r="AJ16" s="60">
        <v>0</v>
      </c>
      <c r="AK16" s="60">
        <v>0.2392</v>
      </c>
      <c r="AL16" s="60">
        <v>0.1144</v>
      </c>
      <c r="AM16" s="60">
        <v>0</v>
      </c>
      <c r="AN16" s="60">
        <v>0</v>
      </c>
      <c r="AO16" s="60">
        <v>0.060399999999999995</v>
      </c>
      <c r="AP16" s="60">
        <v>0.0012</v>
      </c>
      <c r="AQ16" s="60">
        <v>0</v>
      </c>
      <c r="AR16" s="60">
        <v>0</v>
      </c>
      <c r="AS16" s="60">
        <v>0.0008</v>
      </c>
      <c r="AT16" s="60">
        <v>0</v>
      </c>
      <c r="AU16" s="60">
        <v>0</v>
      </c>
      <c r="AV16" s="60">
        <v>0</v>
      </c>
      <c r="AW16" s="36" t="s">
        <v>21</v>
      </c>
      <c r="AX16" s="60">
        <v>0</v>
      </c>
      <c r="AY16" s="60">
        <v>0</v>
      </c>
      <c r="AZ16" s="60">
        <v>0.0088</v>
      </c>
      <c r="BA16" s="60">
        <v>0</v>
      </c>
      <c r="BB16" s="60">
        <v>0.13319999999999999</v>
      </c>
      <c r="BC16" s="60">
        <v>0.0312</v>
      </c>
      <c r="BD16" s="60">
        <v>0</v>
      </c>
      <c r="BE16" s="60">
        <v>0</v>
      </c>
      <c r="BF16" s="60">
        <v>0</v>
      </c>
      <c r="BG16" s="60">
        <v>0</v>
      </c>
      <c r="BH16" s="60">
        <v>1.4176</v>
      </c>
      <c r="BI16" s="60">
        <v>0.2088</v>
      </c>
      <c r="BJ16" s="60">
        <v>0.3028</v>
      </c>
      <c r="BK16" s="60">
        <v>0.09040000000000001</v>
      </c>
      <c r="BL16" s="60">
        <v>0.0768</v>
      </c>
      <c r="BM16" s="60">
        <v>0.0304</v>
      </c>
    </row>
    <row r="17" spans="1:65" ht="12.75" customHeight="1">
      <c r="A17" s="13">
        <v>40163.458333333336</v>
      </c>
      <c r="B17" s="21" t="s">
        <v>22</v>
      </c>
      <c r="C17" s="61">
        <f t="shared" si="1"/>
        <v>12.7487</v>
      </c>
      <c r="D17" s="61">
        <f t="shared" si="2"/>
        <v>2.9313</v>
      </c>
      <c r="E17" s="61">
        <f t="shared" si="3"/>
        <v>6.369299999999999</v>
      </c>
      <c r="F17" s="61">
        <f t="shared" si="4"/>
        <v>1.2285</v>
      </c>
      <c r="G17" s="61">
        <f t="shared" si="5"/>
        <v>6.341600000000001</v>
      </c>
      <c r="H17" s="61">
        <f t="shared" si="5"/>
        <v>1.6412</v>
      </c>
      <c r="I17" s="62">
        <f t="shared" si="6"/>
        <v>0.0378</v>
      </c>
      <c r="J17" s="62">
        <f t="shared" si="7"/>
        <v>0.0616</v>
      </c>
      <c r="K17" s="36" t="s">
        <v>22</v>
      </c>
      <c r="L17" s="60">
        <v>2.8581</v>
      </c>
      <c r="M17" s="60">
        <v>0.4599</v>
      </c>
      <c r="N17" s="60">
        <v>3.5111999999999997</v>
      </c>
      <c r="O17" s="60">
        <v>0.7686000000000001</v>
      </c>
      <c r="P17" s="60">
        <v>0</v>
      </c>
      <c r="Q17" s="60">
        <v>0.007</v>
      </c>
      <c r="R17" s="60">
        <v>0.0378</v>
      </c>
      <c r="S17" s="60">
        <v>0.0546</v>
      </c>
      <c r="T17" s="60">
        <v>0</v>
      </c>
      <c r="U17" s="60">
        <v>0</v>
      </c>
      <c r="V17" s="60">
        <v>0.43119999999999997</v>
      </c>
      <c r="W17" s="60">
        <v>0.053200000000000004</v>
      </c>
      <c r="X17" s="60">
        <v>0.2328</v>
      </c>
      <c r="Y17" s="60">
        <v>0.1248</v>
      </c>
      <c r="Z17" s="60">
        <v>0.9568</v>
      </c>
      <c r="AA17" s="60">
        <v>0.4352</v>
      </c>
      <c r="AB17" s="60">
        <v>1.5344</v>
      </c>
      <c r="AC17" s="60">
        <v>0.24</v>
      </c>
      <c r="AD17" s="36" t="s">
        <v>22</v>
      </c>
      <c r="AE17" s="60">
        <v>0.3976</v>
      </c>
      <c r="AF17" s="60">
        <v>0.104</v>
      </c>
      <c r="AG17" s="60">
        <v>0.4532</v>
      </c>
      <c r="AH17" s="60">
        <v>0.1876</v>
      </c>
      <c r="AI17" s="60">
        <v>0.012</v>
      </c>
      <c r="AJ17" s="60">
        <v>0</v>
      </c>
      <c r="AK17" s="60">
        <v>0.2328</v>
      </c>
      <c r="AL17" s="60">
        <v>0.112</v>
      </c>
      <c r="AM17" s="60">
        <v>0</v>
      </c>
      <c r="AN17" s="60">
        <v>0</v>
      </c>
      <c r="AO17" s="60">
        <v>0.07</v>
      </c>
      <c r="AP17" s="60">
        <v>0.0016</v>
      </c>
      <c r="AQ17" s="60">
        <v>0</v>
      </c>
      <c r="AR17" s="60">
        <v>0</v>
      </c>
      <c r="AS17" s="60">
        <v>0.0008</v>
      </c>
      <c r="AT17" s="60">
        <v>0</v>
      </c>
      <c r="AU17" s="60">
        <v>0</v>
      </c>
      <c r="AV17" s="60">
        <v>0</v>
      </c>
      <c r="AW17" s="36" t="s">
        <v>22</v>
      </c>
      <c r="AX17" s="60">
        <v>0</v>
      </c>
      <c r="AY17" s="60">
        <v>0</v>
      </c>
      <c r="AZ17" s="60">
        <v>0.0008</v>
      </c>
      <c r="BA17" s="60">
        <v>0</v>
      </c>
      <c r="BB17" s="60">
        <v>0.1264</v>
      </c>
      <c r="BC17" s="60">
        <v>0.0332</v>
      </c>
      <c r="BD17" s="60">
        <v>0</v>
      </c>
      <c r="BE17" s="60">
        <v>0</v>
      </c>
      <c r="BF17" s="60">
        <v>0.0008</v>
      </c>
      <c r="BG17" s="60">
        <v>0</v>
      </c>
      <c r="BH17" s="60">
        <v>1.4664000000000001</v>
      </c>
      <c r="BI17" s="60">
        <v>0.212</v>
      </c>
      <c r="BJ17" s="60">
        <v>0.3384</v>
      </c>
      <c r="BK17" s="60">
        <v>0.0824</v>
      </c>
      <c r="BL17" s="60">
        <v>0.0872</v>
      </c>
      <c r="BM17" s="60">
        <v>0.055200000000000006</v>
      </c>
    </row>
    <row r="18" spans="1:65" ht="12.75" customHeight="1">
      <c r="A18" s="13">
        <v>40163.5</v>
      </c>
      <c r="B18" s="21" t="s">
        <v>23</v>
      </c>
      <c r="C18" s="61">
        <f t="shared" si="1"/>
        <v>12.9918</v>
      </c>
      <c r="D18" s="61">
        <f t="shared" si="2"/>
        <v>2.9799999999999995</v>
      </c>
      <c r="E18" s="61">
        <f t="shared" si="3"/>
        <v>6.5058</v>
      </c>
      <c r="F18" s="61">
        <f t="shared" si="4"/>
        <v>1.2642</v>
      </c>
      <c r="G18" s="61">
        <f t="shared" si="5"/>
        <v>6.4468</v>
      </c>
      <c r="H18" s="61">
        <f t="shared" si="5"/>
        <v>1.6471999999999996</v>
      </c>
      <c r="I18" s="62">
        <f t="shared" si="6"/>
        <v>0.0392</v>
      </c>
      <c r="J18" s="62">
        <f t="shared" si="7"/>
        <v>0.06860000000000001</v>
      </c>
      <c r="K18" s="36" t="s">
        <v>23</v>
      </c>
      <c r="L18" s="60">
        <v>2.9547</v>
      </c>
      <c r="M18" s="60">
        <v>0.4704</v>
      </c>
      <c r="N18" s="60">
        <v>3.5511</v>
      </c>
      <c r="O18" s="60">
        <v>0.7938</v>
      </c>
      <c r="P18" s="60">
        <v>0.0014</v>
      </c>
      <c r="Q18" s="60">
        <v>0.008400000000000001</v>
      </c>
      <c r="R18" s="60">
        <v>0.0378</v>
      </c>
      <c r="S18" s="60">
        <v>0.060200000000000004</v>
      </c>
      <c r="T18" s="60">
        <v>0</v>
      </c>
      <c r="U18" s="60">
        <v>0</v>
      </c>
      <c r="V18" s="60">
        <v>0.43439999999999995</v>
      </c>
      <c r="W18" s="60">
        <v>0.052</v>
      </c>
      <c r="X18" s="60">
        <v>0.2328</v>
      </c>
      <c r="Y18" s="60">
        <v>0.1256</v>
      </c>
      <c r="Z18" s="60">
        <v>0.8912</v>
      </c>
      <c r="AA18" s="60">
        <v>0.4024</v>
      </c>
      <c r="AB18" s="60">
        <v>1.5816</v>
      </c>
      <c r="AC18" s="60">
        <v>0.24159999999999998</v>
      </c>
      <c r="AD18" s="36" t="s">
        <v>23</v>
      </c>
      <c r="AE18" s="60">
        <v>0.42</v>
      </c>
      <c r="AF18" s="60">
        <v>0.1088</v>
      </c>
      <c r="AG18" s="60">
        <v>0.4788</v>
      </c>
      <c r="AH18" s="60">
        <v>0.2052</v>
      </c>
      <c r="AI18" s="60">
        <v>0.012</v>
      </c>
      <c r="AJ18" s="60">
        <v>0</v>
      </c>
      <c r="AK18" s="60">
        <v>0.252</v>
      </c>
      <c r="AL18" s="60">
        <v>0.12</v>
      </c>
      <c r="AM18" s="60">
        <v>0</v>
      </c>
      <c r="AN18" s="60">
        <v>0</v>
      </c>
      <c r="AO18" s="60">
        <v>0.07</v>
      </c>
      <c r="AP18" s="60">
        <v>0.002</v>
      </c>
      <c r="AQ18" s="60">
        <v>0</v>
      </c>
      <c r="AR18" s="60">
        <v>0</v>
      </c>
      <c r="AS18" s="60">
        <v>0.0008</v>
      </c>
      <c r="AT18" s="60">
        <v>0</v>
      </c>
      <c r="AU18" s="60">
        <v>0</v>
      </c>
      <c r="AV18" s="60">
        <v>0</v>
      </c>
      <c r="AW18" s="36" t="s">
        <v>23</v>
      </c>
      <c r="AX18" s="60">
        <v>0</v>
      </c>
      <c r="AY18" s="60">
        <v>0</v>
      </c>
      <c r="AZ18" s="60">
        <v>0</v>
      </c>
      <c r="BA18" s="60">
        <v>0</v>
      </c>
      <c r="BB18" s="60">
        <v>0.1296</v>
      </c>
      <c r="BC18" s="60">
        <v>0.0304</v>
      </c>
      <c r="BD18" s="60">
        <v>0</v>
      </c>
      <c r="BE18" s="60">
        <v>0</v>
      </c>
      <c r="BF18" s="60">
        <v>0</v>
      </c>
      <c r="BG18" s="60">
        <v>0</v>
      </c>
      <c r="BH18" s="60">
        <v>1.5304</v>
      </c>
      <c r="BI18" s="60">
        <v>0.208</v>
      </c>
      <c r="BJ18" s="60">
        <v>0.30360000000000004</v>
      </c>
      <c r="BK18" s="60">
        <v>0.0716</v>
      </c>
      <c r="BL18" s="60">
        <v>0.10959999999999999</v>
      </c>
      <c r="BM18" s="60">
        <v>0.07959999999999999</v>
      </c>
    </row>
    <row r="19" spans="1:65" ht="12.75" customHeight="1">
      <c r="A19" s="13">
        <v>40163.541666666664</v>
      </c>
      <c r="B19" s="21" t="s">
        <v>24</v>
      </c>
      <c r="C19" s="61">
        <f t="shared" si="1"/>
        <v>13.023100000000001</v>
      </c>
      <c r="D19" s="61">
        <f t="shared" si="2"/>
        <v>2.977</v>
      </c>
      <c r="E19" s="61">
        <f t="shared" si="3"/>
        <v>6.5877</v>
      </c>
      <c r="F19" s="61">
        <f t="shared" si="4"/>
        <v>1.2768</v>
      </c>
      <c r="G19" s="61">
        <f t="shared" si="5"/>
        <v>6.397600000000001</v>
      </c>
      <c r="H19" s="61">
        <f t="shared" si="5"/>
        <v>1.6344000000000003</v>
      </c>
      <c r="I19" s="62">
        <f t="shared" si="6"/>
        <v>0.0378</v>
      </c>
      <c r="J19" s="62">
        <f t="shared" si="7"/>
        <v>0.0658</v>
      </c>
      <c r="K19" s="36" t="s">
        <v>24</v>
      </c>
      <c r="L19" s="60">
        <v>3.0071999999999997</v>
      </c>
      <c r="M19" s="60">
        <v>0.4704</v>
      </c>
      <c r="N19" s="60">
        <v>3.5805</v>
      </c>
      <c r="O19" s="60">
        <v>0.8064</v>
      </c>
      <c r="P19" s="60">
        <v>0</v>
      </c>
      <c r="Q19" s="60">
        <v>0.008400000000000001</v>
      </c>
      <c r="R19" s="60">
        <v>0.0378</v>
      </c>
      <c r="S19" s="60">
        <v>0.0574</v>
      </c>
      <c r="T19" s="60">
        <v>0</v>
      </c>
      <c r="U19" s="60">
        <v>0</v>
      </c>
      <c r="V19" s="60">
        <v>0.4148</v>
      </c>
      <c r="W19" s="60">
        <v>0.0416</v>
      </c>
      <c r="X19" s="60">
        <v>0.2328</v>
      </c>
      <c r="Y19" s="60">
        <v>0.1256</v>
      </c>
      <c r="Z19" s="60">
        <v>0.8904</v>
      </c>
      <c r="AA19" s="60">
        <v>0.4608</v>
      </c>
      <c r="AB19" s="60">
        <v>1.5448</v>
      </c>
      <c r="AC19" s="60">
        <v>0.2384</v>
      </c>
      <c r="AD19" s="36" t="s">
        <v>24</v>
      </c>
      <c r="AE19" s="60">
        <v>0.4456</v>
      </c>
      <c r="AF19" s="60">
        <v>0.11040000000000001</v>
      </c>
      <c r="AG19" s="60">
        <v>0.454</v>
      </c>
      <c r="AH19" s="60">
        <v>0.1748</v>
      </c>
      <c r="AI19" s="60">
        <v>0.0116</v>
      </c>
      <c r="AJ19" s="60">
        <v>0</v>
      </c>
      <c r="AK19" s="60">
        <v>0.24719999999999998</v>
      </c>
      <c r="AL19" s="60">
        <v>0.112</v>
      </c>
      <c r="AM19" s="60">
        <v>0</v>
      </c>
      <c r="AN19" s="60">
        <v>0</v>
      </c>
      <c r="AO19" s="60">
        <v>0.074</v>
      </c>
      <c r="AP19" s="60">
        <v>0.002</v>
      </c>
      <c r="AQ19" s="60">
        <v>0</v>
      </c>
      <c r="AR19" s="60">
        <v>0</v>
      </c>
      <c r="AS19" s="60">
        <v>0.0008</v>
      </c>
      <c r="AT19" s="60">
        <v>0</v>
      </c>
      <c r="AU19" s="60">
        <v>0</v>
      </c>
      <c r="AV19" s="60">
        <v>0</v>
      </c>
      <c r="AW19" s="36" t="s">
        <v>24</v>
      </c>
      <c r="AX19" s="60">
        <v>0</v>
      </c>
      <c r="AY19" s="60">
        <v>0</v>
      </c>
      <c r="AZ19" s="60">
        <v>0</v>
      </c>
      <c r="BA19" s="60">
        <v>0</v>
      </c>
      <c r="BB19" s="60">
        <v>0.1412</v>
      </c>
      <c r="BC19" s="60">
        <v>0.0308</v>
      </c>
      <c r="BD19" s="60">
        <v>0</v>
      </c>
      <c r="BE19" s="60">
        <v>0</v>
      </c>
      <c r="BF19" s="60">
        <v>0</v>
      </c>
      <c r="BG19" s="60">
        <v>0</v>
      </c>
      <c r="BH19" s="60">
        <v>1.5936</v>
      </c>
      <c r="BI19" s="60">
        <v>0.2048</v>
      </c>
      <c r="BJ19" s="60">
        <v>0.2532</v>
      </c>
      <c r="BK19" s="60">
        <v>0.0684</v>
      </c>
      <c r="BL19" s="60">
        <v>0.09359999999999999</v>
      </c>
      <c r="BM19" s="60">
        <v>0.0648</v>
      </c>
    </row>
    <row r="20" spans="1:65" ht="12.75" customHeight="1">
      <c r="A20" s="13">
        <v>40163.583333333336</v>
      </c>
      <c r="B20" s="21" t="s">
        <v>25</v>
      </c>
      <c r="C20" s="61">
        <f t="shared" si="1"/>
        <v>12.9905</v>
      </c>
      <c r="D20" s="61">
        <f t="shared" si="2"/>
        <v>2.7099000000000006</v>
      </c>
      <c r="E20" s="61">
        <f t="shared" si="3"/>
        <v>6.591899999999999</v>
      </c>
      <c r="F20" s="61">
        <f t="shared" si="4"/>
        <v>1.2495</v>
      </c>
      <c r="G20" s="61">
        <f t="shared" si="5"/>
        <v>6.3608</v>
      </c>
      <c r="H20" s="61">
        <f t="shared" si="5"/>
        <v>1.4016000000000002</v>
      </c>
      <c r="I20" s="62">
        <f t="shared" si="6"/>
        <v>0.0378</v>
      </c>
      <c r="J20" s="62">
        <f t="shared" si="7"/>
        <v>0.058800000000000005</v>
      </c>
      <c r="K20" s="36" t="s">
        <v>25</v>
      </c>
      <c r="L20" s="60">
        <v>3.0176999999999996</v>
      </c>
      <c r="M20" s="60">
        <v>0.4893</v>
      </c>
      <c r="N20" s="60">
        <v>3.5742</v>
      </c>
      <c r="O20" s="60">
        <v>0.7602000000000001</v>
      </c>
      <c r="P20" s="60">
        <v>0</v>
      </c>
      <c r="Q20" s="60">
        <v>0.008400000000000001</v>
      </c>
      <c r="R20" s="60">
        <v>0.0378</v>
      </c>
      <c r="S20" s="60">
        <v>0.0504</v>
      </c>
      <c r="T20" s="60">
        <v>0</v>
      </c>
      <c r="U20" s="60">
        <v>0</v>
      </c>
      <c r="V20" s="60">
        <v>0.43119999999999997</v>
      </c>
      <c r="W20" s="60">
        <v>0.053200000000000004</v>
      </c>
      <c r="X20" s="60">
        <v>0.2344</v>
      </c>
      <c r="Y20" s="60">
        <v>0.1272</v>
      </c>
      <c r="Z20" s="60">
        <v>0.6504</v>
      </c>
      <c r="AA20" s="60">
        <v>0.18719999999999998</v>
      </c>
      <c r="AB20" s="60">
        <v>1.6392</v>
      </c>
      <c r="AC20" s="60">
        <v>0.24880000000000002</v>
      </c>
      <c r="AD20" s="36" t="s">
        <v>25</v>
      </c>
      <c r="AE20" s="60">
        <v>0.44639999999999996</v>
      </c>
      <c r="AF20" s="60">
        <v>0.10640000000000001</v>
      </c>
      <c r="AG20" s="60">
        <v>0.5004</v>
      </c>
      <c r="AH20" s="60">
        <v>0.1984</v>
      </c>
      <c r="AI20" s="60">
        <v>0.012</v>
      </c>
      <c r="AJ20" s="60">
        <v>0</v>
      </c>
      <c r="AK20" s="60">
        <v>0.2384</v>
      </c>
      <c r="AL20" s="60">
        <v>0.1016</v>
      </c>
      <c r="AM20" s="60">
        <v>0</v>
      </c>
      <c r="AN20" s="60">
        <v>0</v>
      </c>
      <c r="AO20" s="60">
        <v>0.07</v>
      </c>
      <c r="AP20" s="60">
        <v>0.0004</v>
      </c>
      <c r="AQ20" s="60">
        <v>0</v>
      </c>
      <c r="AR20" s="60">
        <v>0</v>
      </c>
      <c r="AS20" s="60">
        <v>0.0008</v>
      </c>
      <c r="AT20" s="60">
        <v>0</v>
      </c>
      <c r="AU20" s="60">
        <v>0</v>
      </c>
      <c r="AV20" s="60">
        <v>0</v>
      </c>
      <c r="AW20" s="36" t="s">
        <v>25</v>
      </c>
      <c r="AX20" s="60">
        <v>0</v>
      </c>
      <c r="AY20" s="60">
        <v>0</v>
      </c>
      <c r="AZ20" s="60">
        <v>0</v>
      </c>
      <c r="BA20" s="60">
        <v>0</v>
      </c>
      <c r="BB20" s="60">
        <v>0.1232</v>
      </c>
      <c r="BC20" s="60">
        <v>0.0292</v>
      </c>
      <c r="BD20" s="60">
        <v>0</v>
      </c>
      <c r="BE20" s="60">
        <v>0</v>
      </c>
      <c r="BF20" s="60">
        <v>0.0008</v>
      </c>
      <c r="BG20" s="60">
        <v>0</v>
      </c>
      <c r="BH20" s="60">
        <v>1.6767999999999998</v>
      </c>
      <c r="BI20" s="60">
        <v>0.21680000000000002</v>
      </c>
      <c r="BJ20" s="60">
        <v>0.24359999999999998</v>
      </c>
      <c r="BK20" s="60">
        <v>0.0668</v>
      </c>
      <c r="BL20" s="60">
        <v>0.0932</v>
      </c>
      <c r="BM20" s="60">
        <v>0.06559999999999999</v>
      </c>
    </row>
    <row r="21" spans="1:65" ht="12.75" customHeight="1">
      <c r="A21" s="13">
        <v>40163.625</v>
      </c>
      <c r="B21" s="21" t="s">
        <v>26</v>
      </c>
      <c r="C21" s="61">
        <f t="shared" si="1"/>
        <v>12.881900000000002</v>
      </c>
      <c r="D21" s="61">
        <f t="shared" si="2"/>
        <v>2.7952999999999997</v>
      </c>
      <c r="E21" s="61">
        <f t="shared" si="3"/>
        <v>6.5121</v>
      </c>
      <c r="F21" s="61">
        <f t="shared" si="4"/>
        <v>1.2663</v>
      </c>
      <c r="G21" s="61">
        <f t="shared" si="5"/>
        <v>6.332000000000001</v>
      </c>
      <c r="H21" s="61">
        <f t="shared" si="5"/>
        <v>1.48</v>
      </c>
      <c r="I21" s="62">
        <f t="shared" si="6"/>
        <v>0.0378</v>
      </c>
      <c r="J21" s="62">
        <f t="shared" si="7"/>
        <v>0.049</v>
      </c>
      <c r="K21" s="36" t="s">
        <v>26</v>
      </c>
      <c r="L21" s="60">
        <v>2.9421</v>
      </c>
      <c r="M21" s="60">
        <v>0.483</v>
      </c>
      <c r="N21" s="60">
        <v>3.57</v>
      </c>
      <c r="O21" s="60">
        <v>0.7833</v>
      </c>
      <c r="P21" s="60">
        <v>0</v>
      </c>
      <c r="Q21" s="60">
        <v>0.008400000000000001</v>
      </c>
      <c r="R21" s="60">
        <v>0.0378</v>
      </c>
      <c r="S21" s="60">
        <v>0.040600000000000004</v>
      </c>
      <c r="T21" s="60">
        <v>0</v>
      </c>
      <c r="U21" s="60">
        <v>0</v>
      </c>
      <c r="V21" s="60">
        <v>0.4248</v>
      </c>
      <c r="W21" s="60">
        <v>0.052</v>
      </c>
      <c r="X21" s="60">
        <v>0.2344</v>
      </c>
      <c r="Y21" s="60">
        <v>0.1272</v>
      </c>
      <c r="Z21" s="60">
        <v>0.756</v>
      </c>
      <c r="AA21" s="60">
        <v>0.3088</v>
      </c>
      <c r="AB21" s="60">
        <v>1.6216</v>
      </c>
      <c r="AC21" s="60">
        <v>0.24159999999999998</v>
      </c>
      <c r="AD21" s="36" t="s">
        <v>26</v>
      </c>
      <c r="AE21" s="60">
        <v>0.45039999999999997</v>
      </c>
      <c r="AF21" s="60">
        <v>0.104</v>
      </c>
      <c r="AG21" s="60">
        <v>0.466</v>
      </c>
      <c r="AH21" s="60">
        <v>0.1784</v>
      </c>
      <c r="AI21" s="60">
        <v>0.012</v>
      </c>
      <c r="AJ21" s="60">
        <v>0</v>
      </c>
      <c r="AK21" s="60">
        <v>0.2248</v>
      </c>
      <c r="AL21" s="60">
        <v>0.1032</v>
      </c>
      <c r="AM21" s="60">
        <v>0</v>
      </c>
      <c r="AN21" s="60">
        <v>0</v>
      </c>
      <c r="AO21" s="60">
        <v>0.0708</v>
      </c>
      <c r="AP21" s="60">
        <v>0.0012</v>
      </c>
      <c r="AQ21" s="60">
        <v>0</v>
      </c>
      <c r="AR21" s="60">
        <v>0</v>
      </c>
      <c r="AS21" s="60">
        <v>0.0016</v>
      </c>
      <c r="AT21" s="60">
        <v>0</v>
      </c>
      <c r="AU21" s="60">
        <v>0</v>
      </c>
      <c r="AV21" s="60">
        <v>0</v>
      </c>
      <c r="AW21" s="36" t="s">
        <v>26</v>
      </c>
      <c r="AX21" s="60">
        <v>0</v>
      </c>
      <c r="AY21" s="60">
        <v>0</v>
      </c>
      <c r="AZ21" s="60">
        <v>0</v>
      </c>
      <c r="BA21" s="60">
        <v>0</v>
      </c>
      <c r="BB21" s="60">
        <v>0.118</v>
      </c>
      <c r="BC21" s="60">
        <v>0.0256</v>
      </c>
      <c r="BD21" s="60">
        <v>0</v>
      </c>
      <c r="BE21" s="60">
        <v>0</v>
      </c>
      <c r="BF21" s="60">
        <v>0</v>
      </c>
      <c r="BG21" s="60">
        <v>0</v>
      </c>
      <c r="BH21" s="60">
        <v>1.6144</v>
      </c>
      <c r="BI21" s="60">
        <v>0.2112</v>
      </c>
      <c r="BJ21" s="60">
        <v>0.2444</v>
      </c>
      <c r="BK21" s="60">
        <v>0.061200000000000004</v>
      </c>
      <c r="BL21" s="60">
        <v>0.0928</v>
      </c>
      <c r="BM21" s="60">
        <v>0.06559999999999999</v>
      </c>
    </row>
    <row r="22" spans="1:65" ht="12.75" customHeight="1">
      <c r="A22" s="13">
        <v>40163.666666666664</v>
      </c>
      <c r="B22" s="21" t="s">
        <v>27</v>
      </c>
      <c r="C22" s="61">
        <f t="shared" si="1"/>
        <v>13.4531</v>
      </c>
      <c r="D22" s="61">
        <f t="shared" si="2"/>
        <v>3.03</v>
      </c>
      <c r="E22" s="61">
        <f t="shared" si="3"/>
        <v>6.8187</v>
      </c>
      <c r="F22" s="61">
        <f t="shared" si="4"/>
        <v>1.2936</v>
      </c>
      <c r="G22" s="61">
        <f t="shared" si="5"/>
        <v>6.5952</v>
      </c>
      <c r="H22" s="61">
        <f t="shared" si="5"/>
        <v>1.6944</v>
      </c>
      <c r="I22" s="62">
        <f t="shared" si="6"/>
        <v>0.0392</v>
      </c>
      <c r="J22" s="62">
        <f t="shared" si="7"/>
        <v>0.04200000000000001</v>
      </c>
      <c r="K22" s="36" t="s">
        <v>27</v>
      </c>
      <c r="L22" s="60">
        <v>3.1016999999999997</v>
      </c>
      <c r="M22" s="60">
        <v>0.4935</v>
      </c>
      <c r="N22" s="60">
        <v>3.717</v>
      </c>
      <c r="O22" s="60">
        <v>0.8001</v>
      </c>
      <c r="P22" s="60">
        <v>0.0014</v>
      </c>
      <c r="Q22" s="60">
        <v>0.008400000000000001</v>
      </c>
      <c r="R22" s="60">
        <v>0.0378</v>
      </c>
      <c r="S22" s="60">
        <v>0.033600000000000005</v>
      </c>
      <c r="T22" s="60">
        <v>0</v>
      </c>
      <c r="U22" s="60">
        <v>0</v>
      </c>
      <c r="V22" s="60">
        <v>0.43439999999999995</v>
      </c>
      <c r="W22" s="60">
        <v>0.056</v>
      </c>
      <c r="X22" s="60">
        <v>0.2392</v>
      </c>
      <c r="Y22" s="60">
        <v>0.1256</v>
      </c>
      <c r="Z22" s="60">
        <v>0.9096000000000001</v>
      </c>
      <c r="AA22" s="60">
        <v>0.4784</v>
      </c>
      <c r="AB22" s="60">
        <v>1.6144</v>
      </c>
      <c r="AC22" s="60">
        <v>0.2256</v>
      </c>
      <c r="AD22" s="36" t="s">
        <v>27</v>
      </c>
      <c r="AE22" s="60">
        <v>0.44160000000000005</v>
      </c>
      <c r="AF22" s="60">
        <v>0.096</v>
      </c>
      <c r="AG22" s="60">
        <v>0.494</v>
      </c>
      <c r="AH22" s="60">
        <v>0.2144</v>
      </c>
      <c r="AI22" s="60">
        <v>0.0116</v>
      </c>
      <c r="AJ22" s="60">
        <v>0</v>
      </c>
      <c r="AK22" s="60">
        <v>0.24080000000000001</v>
      </c>
      <c r="AL22" s="60">
        <v>0.1144</v>
      </c>
      <c r="AM22" s="60">
        <v>0</v>
      </c>
      <c r="AN22" s="60">
        <v>0</v>
      </c>
      <c r="AO22" s="60">
        <v>0.0756</v>
      </c>
      <c r="AP22" s="60">
        <v>0.0016</v>
      </c>
      <c r="AQ22" s="60">
        <v>0</v>
      </c>
      <c r="AR22" s="60">
        <v>0</v>
      </c>
      <c r="AS22" s="60">
        <v>0.0008</v>
      </c>
      <c r="AT22" s="60">
        <v>0</v>
      </c>
      <c r="AU22" s="60">
        <v>0</v>
      </c>
      <c r="AV22" s="60">
        <v>0</v>
      </c>
      <c r="AW22" s="36" t="s">
        <v>27</v>
      </c>
      <c r="AX22" s="60">
        <v>0</v>
      </c>
      <c r="AY22" s="60">
        <v>0</v>
      </c>
      <c r="AZ22" s="60">
        <v>0</v>
      </c>
      <c r="BA22" s="60">
        <v>0</v>
      </c>
      <c r="BB22" s="60">
        <v>0.1348</v>
      </c>
      <c r="BC22" s="60">
        <v>0.028</v>
      </c>
      <c r="BD22" s="60">
        <v>0</v>
      </c>
      <c r="BE22" s="60">
        <v>0</v>
      </c>
      <c r="BF22" s="60">
        <v>0</v>
      </c>
      <c r="BG22" s="60">
        <v>0</v>
      </c>
      <c r="BH22" s="60">
        <v>1.6984000000000001</v>
      </c>
      <c r="BI22" s="60">
        <v>0.22</v>
      </c>
      <c r="BJ22" s="60">
        <v>0.2012</v>
      </c>
      <c r="BK22" s="60">
        <v>0.0648</v>
      </c>
      <c r="BL22" s="60">
        <v>0.0988</v>
      </c>
      <c r="BM22" s="60">
        <v>0.0696</v>
      </c>
    </row>
    <row r="23" spans="1:65" ht="12.75" customHeight="1">
      <c r="A23" s="13">
        <v>40163.708333333336</v>
      </c>
      <c r="B23" s="21" t="s">
        <v>28</v>
      </c>
      <c r="C23" s="61">
        <f t="shared" si="1"/>
        <v>14.0856</v>
      </c>
      <c r="D23" s="61">
        <f t="shared" si="2"/>
        <v>3.0596</v>
      </c>
      <c r="E23" s="61">
        <f t="shared" si="3"/>
        <v>7.1358</v>
      </c>
      <c r="F23" s="61">
        <f t="shared" si="4"/>
        <v>1.3272</v>
      </c>
      <c r="G23" s="61">
        <f t="shared" si="5"/>
        <v>6.911999999999998</v>
      </c>
      <c r="H23" s="61">
        <f t="shared" si="5"/>
        <v>1.6932</v>
      </c>
      <c r="I23" s="62">
        <f t="shared" si="6"/>
        <v>0.0378</v>
      </c>
      <c r="J23" s="62">
        <f t="shared" si="7"/>
        <v>0.0392</v>
      </c>
      <c r="K23" s="36" t="s">
        <v>28</v>
      </c>
      <c r="L23" s="60">
        <v>3.2655</v>
      </c>
      <c r="M23" s="60">
        <v>0.5124</v>
      </c>
      <c r="N23" s="60">
        <v>3.8703000000000003</v>
      </c>
      <c r="O23" s="60">
        <v>0.8148</v>
      </c>
      <c r="P23" s="60">
        <v>0</v>
      </c>
      <c r="Q23" s="60">
        <v>0.009800000000000001</v>
      </c>
      <c r="R23" s="60">
        <v>0.0378</v>
      </c>
      <c r="S23" s="60">
        <v>0.0294</v>
      </c>
      <c r="T23" s="60">
        <v>0</v>
      </c>
      <c r="U23" s="60">
        <v>0</v>
      </c>
      <c r="V23" s="60">
        <v>0.4848</v>
      </c>
      <c r="W23" s="60">
        <v>0.056799999999999996</v>
      </c>
      <c r="X23" s="60">
        <v>0.2376</v>
      </c>
      <c r="Y23" s="60">
        <v>0.124</v>
      </c>
      <c r="Z23" s="60">
        <v>0.9504</v>
      </c>
      <c r="AA23" s="60">
        <v>0.4328</v>
      </c>
      <c r="AB23" s="60">
        <v>1.7007999999999999</v>
      </c>
      <c r="AC23" s="60">
        <v>0.2288</v>
      </c>
      <c r="AD23" s="36" t="s">
        <v>28</v>
      </c>
      <c r="AE23" s="60">
        <v>0.44239999999999996</v>
      </c>
      <c r="AF23" s="60">
        <v>0.0872</v>
      </c>
      <c r="AG23" s="60">
        <v>0.5416</v>
      </c>
      <c r="AH23" s="60">
        <v>0.2288</v>
      </c>
      <c r="AI23" s="60">
        <v>0.012</v>
      </c>
      <c r="AJ23" s="60">
        <v>0</v>
      </c>
      <c r="AK23" s="60">
        <v>0.26480000000000004</v>
      </c>
      <c r="AL23" s="60">
        <v>0.1168</v>
      </c>
      <c r="AM23" s="60">
        <v>0</v>
      </c>
      <c r="AN23" s="60">
        <v>0</v>
      </c>
      <c r="AO23" s="60">
        <v>0.07640000000000001</v>
      </c>
      <c r="AP23" s="60">
        <v>0.002</v>
      </c>
      <c r="AQ23" s="60">
        <v>0</v>
      </c>
      <c r="AR23" s="60">
        <v>0</v>
      </c>
      <c r="AS23" s="60">
        <v>0.0008</v>
      </c>
      <c r="AT23" s="60">
        <v>0</v>
      </c>
      <c r="AU23" s="60">
        <v>0</v>
      </c>
      <c r="AV23" s="60">
        <v>0</v>
      </c>
      <c r="AW23" s="36" t="s">
        <v>28</v>
      </c>
      <c r="AX23" s="60">
        <v>0</v>
      </c>
      <c r="AY23" s="60">
        <v>0</v>
      </c>
      <c r="AZ23" s="60">
        <v>0</v>
      </c>
      <c r="BA23" s="60">
        <v>0</v>
      </c>
      <c r="BB23" s="60">
        <v>0.1472</v>
      </c>
      <c r="BC23" s="60">
        <v>0.028399999999999998</v>
      </c>
      <c r="BD23" s="60">
        <v>0</v>
      </c>
      <c r="BE23" s="60">
        <v>0</v>
      </c>
      <c r="BF23" s="60">
        <v>0</v>
      </c>
      <c r="BG23" s="60">
        <v>0</v>
      </c>
      <c r="BH23" s="60">
        <v>1.7784</v>
      </c>
      <c r="BI23" s="60">
        <v>0.2336</v>
      </c>
      <c r="BJ23" s="60">
        <v>0.1544</v>
      </c>
      <c r="BK23" s="60">
        <v>0.06559999999999999</v>
      </c>
      <c r="BL23" s="60">
        <v>0.12040000000000001</v>
      </c>
      <c r="BM23" s="60">
        <v>0.0884</v>
      </c>
    </row>
    <row r="24" spans="1:65" ht="12.75" customHeight="1">
      <c r="A24" s="13">
        <v>40163.75</v>
      </c>
      <c r="B24" s="21" t="s">
        <v>29</v>
      </c>
      <c r="C24" s="61">
        <f t="shared" si="1"/>
        <v>14.0764</v>
      </c>
      <c r="D24" s="61">
        <f t="shared" si="2"/>
        <v>2.9093</v>
      </c>
      <c r="E24" s="61">
        <f t="shared" si="3"/>
        <v>7.202999999999999</v>
      </c>
      <c r="F24" s="61">
        <f t="shared" si="4"/>
        <v>1.3041</v>
      </c>
      <c r="G24" s="61">
        <f t="shared" si="5"/>
        <v>6.8355999999999995</v>
      </c>
      <c r="H24" s="61">
        <f t="shared" si="5"/>
        <v>1.5659999999999998</v>
      </c>
      <c r="I24" s="62">
        <f t="shared" si="6"/>
        <v>0.0378</v>
      </c>
      <c r="J24" s="62">
        <f t="shared" si="7"/>
        <v>0.0392</v>
      </c>
      <c r="K24" s="36" t="s">
        <v>29</v>
      </c>
      <c r="L24" s="60">
        <v>3.318</v>
      </c>
      <c r="M24" s="60">
        <v>0.5124</v>
      </c>
      <c r="N24" s="60">
        <v>3.885</v>
      </c>
      <c r="O24" s="60">
        <v>0.7917000000000001</v>
      </c>
      <c r="P24" s="60">
        <v>0</v>
      </c>
      <c r="Q24" s="60">
        <v>0.008400000000000001</v>
      </c>
      <c r="R24" s="60">
        <v>0.0378</v>
      </c>
      <c r="S24" s="60">
        <v>0.0308</v>
      </c>
      <c r="T24" s="60">
        <v>0</v>
      </c>
      <c r="U24" s="60">
        <v>0</v>
      </c>
      <c r="V24" s="60">
        <v>0.48119999999999996</v>
      </c>
      <c r="W24" s="60">
        <v>0.054</v>
      </c>
      <c r="X24" s="60">
        <v>0.24159999999999998</v>
      </c>
      <c r="Y24" s="60">
        <v>0.1248</v>
      </c>
      <c r="Z24" s="60">
        <v>0.9047999999999999</v>
      </c>
      <c r="AA24" s="60">
        <v>0.364</v>
      </c>
      <c r="AB24" s="60">
        <v>1.6672</v>
      </c>
      <c r="AC24" s="60">
        <v>0.2152</v>
      </c>
      <c r="AD24" s="36" t="s">
        <v>29</v>
      </c>
      <c r="AE24" s="60">
        <v>0.4512</v>
      </c>
      <c r="AF24" s="60">
        <v>0.0872</v>
      </c>
      <c r="AG24" s="60">
        <v>0.5404</v>
      </c>
      <c r="AH24" s="60">
        <v>0.2052</v>
      </c>
      <c r="AI24" s="60">
        <v>0.0116</v>
      </c>
      <c r="AJ24" s="60">
        <v>0</v>
      </c>
      <c r="AK24" s="60">
        <v>0.256</v>
      </c>
      <c r="AL24" s="60">
        <v>0.116</v>
      </c>
      <c r="AM24" s="60">
        <v>0</v>
      </c>
      <c r="AN24" s="60">
        <v>0</v>
      </c>
      <c r="AO24" s="60">
        <v>0.0752</v>
      </c>
      <c r="AP24" s="60">
        <v>0.0024</v>
      </c>
      <c r="AQ24" s="60">
        <v>0</v>
      </c>
      <c r="AR24" s="60">
        <v>0</v>
      </c>
      <c r="AS24" s="60">
        <v>0.0008</v>
      </c>
      <c r="AT24" s="60">
        <v>0</v>
      </c>
      <c r="AU24" s="60">
        <v>0</v>
      </c>
      <c r="AV24" s="60">
        <v>0</v>
      </c>
      <c r="AW24" s="36" t="s">
        <v>29</v>
      </c>
      <c r="AX24" s="60">
        <v>0</v>
      </c>
      <c r="AY24" s="60">
        <v>0</v>
      </c>
      <c r="AZ24" s="60">
        <v>0</v>
      </c>
      <c r="BA24" s="60">
        <v>0</v>
      </c>
      <c r="BB24" s="60">
        <v>0.1492</v>
      </c>
      <c r="BC24" s="60">
        <v>0.0288</v>
      </c>
      <c r="BD24" s="60">
        <v>0</v>
      </c>
      <c r="BE24" s="60">
        <v>0</v>
      </c>
      <c r="BF24" s="60">
        <v>0.0008</v>
      </c>
      <c r="BG24" s="60">
        <v>0</v>
      </c>
      <c r="BH24" s="60">
        <v>1.8048</v>
      </c>
      <c r="BI24" s="60">
        <v>0.2336</v>
      </c>
      <c r="BJ24" s="60">
        <v>0.1368</v>
      </c>
      <c r="BK24" s="60">
        <v>0.0632</v>
      </c>
      <c r="BL24" s="60">
        <v>0.114</v>
      </c>
      <c r="BM24" s="60">
        <v>0.0716</v>
      </c>
    </row>
    <row r="25" spans="1:65" ht="12.75" customHeight="1">
      <c r="A25" s="13">
        <v>40163.791666666664</v>
      </c>
      <c r="B25" s="21" t="s">
        <v>30</v>
      </c>
      <c r="C25" s="61">
        <f t="shared" si="1"/>
        <v>14.030299999999999</v>
      </c>
      <c r="D25" s="61">
        <f t="shared" si="2"/>
        <v>2.8329</v>
      </c>
      <c r="E25" s="61">
        <f t="shared" si="3"/>
        <v>7.2135</v>
      </c>
      <c r="F25" s="61">
        <f t="shared" si="4"/>
        <v>1.2579</v>
      </c>
      <c r="G25" s="61">
        <f t="shared" si="5"/>
        <v>6.7776</v>
      </c>
      <c r="H25" s="61">
        <f t="shared" si="5"/>
        <v>1.5372000000000001</v>
      </c>
      <c r="I25" s="62">
        <f t="shared" si="6"/>
        <v>0.0392</v>
      </c>
      <c r="J25" s="62">
        <f t="shared" si="7"/>
        <v>0.0378</v>
      </c>
      <c r="K25" s="36" t="s">
        <v>30</v>
      </c>
      <c r="L25" s="60">
        <v>3.3243</v>
      </c>
      <c r="M25" s="60">
        <v>0.5124</v>
      </c>
      <c r="N25" s="60">
        <v>3.8891999999999998</v>
      </c>
      <c r="O25" s="60">
        <v>0.7455</v>
      </c>
      <c r="P25" s="60">
        <v>0.0014</v>
      </c>
      <c r="Q25" s="60">
        <v>0.008400000000000001</v>
      </c>
      <c r="R25" s="60">
        <v>0.0378</v>
      </c>
      <c r="S25" s="60">
        <v>0.0294</v>
      </c>
      <c r="T25" s="60">
        <v>0</v>
      </c>
      <c r="U25" s="60">
        <v>0</v>
      </c>
      <c r="V25" s="60">
        <v>0.4732</v>
      </c>
      <c r="W25" s="60">
        <v>0.0436</v>
      </c>
      <c r="X25" s="60">
        <v>0.2392</v>
      </c>
      <c r="Y25" s="60">
        <v>0.1248</v>
      </c>
      <c r="Z25" s="60">
        <v>0.856</v>
      </c>
      <c r="AA25" s="60">
        <v>0.3688</v>
      </c>
      <c r="AB25" s="60">
        <v>1.6568</v>
      </c>
      <c r="AC25" s="60">
        <v>0.2144</v>
      </c>
      <c r="AD25" s="36" t="s">
        <v>30</v>
      </c>
      <c r="AE25" s="60">
        <v>0.44</v>
      </c>
      <c r="AF25" s="60">
        <v>0.084</v>
      </c>
      <c r="AG25" s="60">
        <v>0.5636</v>
      </c>
      <c r="AH25" s="60">
        <v>0.21080000000000002</v>
      </c>
      <c r="AI25" s="60">
        <v>0.012</v>
      </c>
      <c r="AJ25" s="60">
        <v>0</v>
      </c>
      <c r="AK25" s="60">
        <v>0.26080000000000003</v>
      </c>
      <c r="AL25" s="60">
        <v>0.1184</v>
      </c>
      <c r="AM25" s="60">
        <v>0</v>
      </c>
      <c r="AN25" s="60">
        <v>0</v>
      </c>
      <c r="AO25" s="60">
        <v>0.0772</v>
      </c>
      <c r="AP25" s="60">
        <v>0.002</v>
      </c>
      <c r="AQ25" s="60">
        <v>0</v>
      </c>
      <c r="AR25" s="60">
        <v>0</v>
      </c>
      <c r="AS25" s="60">
        <v>0.0008</v>
      </c>
      <c r="AT25" s="60">
        <v>0</v>
      </c>
      <c r="AU25" s="60">
        <v>0</v>
      </c>
      <c r="AV25" s="60">
        <v>0</v>
      </c>
      <c r="AW25" s="36" t="s">
        <v>30</v>
      </c>
      <c r="AX25" s="60">
        <v>0</v>
      </c>
      <c r="AY25" s="60">
        <v>0</v>
      </c>
      <c r="AZ25" s="60">
        <v>0</v>
      </c>
      <c r="BA25" s="60">
        <v>0</v>
      </c>
      <c r="BB25" s="60">
        <v>0.1428</v>
      </c>
      <c r="BC25" s="60">
        <v>0.027600000000000003</v>
      </c>
      <c r="BD25" s="60">
        <v>0</v>
      </c>
      <c r="BE25" s="60">
        <v>0</v>
      </c>
      <c r="BF25" s="60">
        <v>0</v>
      </c>
      <c r="BG25" s="60">
        <v>0</v>
      </c>
      <c r="BH25" s="60">
        <v>1.8456</v>
      </c>
      <c r="BI25" s="60">
        <v>0.2368</v>
      </c>
      <c r="BJ25" s="60">
        <v>0.1188</v>
      </c>
      <c r="BK25" s="60">
        <v>0.054</v>
      </c>
      <c r="BL25" s="60">
        <v>0.09079999999999999</v>
      </c>
      <c r="BM25" s="60">
        <v>0.052</v>
      </c>
    </row>
    <row r="26" spans="1:65" ht="12.75" customHeight="1">
      <c r="A26" s="13">
        <v>40163.833333333336</v>
      </c>
      <c r="B26" s="21" t="s">
        <v>31</v>
      </c>
      <c r="C26" s="61">
        <f t="shared" si="1"/>
        <v>13.8782</v>
      </c>
      <c r="D26" s="61">
        <f t="shared" si="2"/>
        <v>2.6837</v>
      </c>
      <c r="E26" s="61">
        <f t="shared" si="3"/>
        <v>7.1232</v>
      </c>
      <c r="F26" s="61">
        <f t="shared" si="4"/>
        <v>1.1907</v>
      </c>
      <c r="G26" s="61">
        <f t="shared" si="5"/>
        <v>6.72</v>
      </c>
      <c r="H26" s="61">
        <f t="shared" si="5"/>
        <v>1.4467999999999999</v>
      </c>
      <c r="I26" s="62">
        <f t="shared" si="6"/>
        <v>0.035</v>
      </c>
      <c r="J26" s="62">
        <f t="shared" si="7"/>
        <v>0.046200000000000005</v>
      </c>
      <c r="K26" s="36" t="s">
        <v>31</v>
      </c>
      <c r="L26" s="60">
        <v>3.318</v>
      </c>
      <c r="M26" s="60">
        <v>0.504</v>
      </c>
      <c r="N26" s="60">
        <v>3.8051999999999997</v>
      </c>
      <c r="O26" s="60">
        <v>0.6867000000000001</v>
      </c>
      <c r="P26" s="60">
        <v>0</v>
      </c>
      <c r="Q26" s="60">
        <v>0.008400000000000001</v>
      </c>
      <c r="R26" s="60">
        <v>0.035</v>
      </c>
      <c r="S26" s="60">
        <v>0.0378</v>
      </c>
      <c r="T26" s="60">
        <v>0</v>
      </c>
      <c r="U26" s="60">
        <v>0</v>
      </c>
      <c r="V26" s="60">
        <v>0.43439999999999995</v>
      </c>
      <c r="W26" s="60">
        <v>0.0464</v>
      </c>
      <c r="X26" s="60">
        <v>0.2376</v>
      </c>
      <c r="Y26" s="60">
        <v>0.1232</v>
      </c>
      <c r="Z26" s="60">
        <v>0.7816000000000001</v>
      </c>
      <c r="AA26" s="60">
        <v>0.3112</v>
      </c>
      <c r="AB26" s="60">
        <v>1.7056</v>
      </c>
      <c r="AC26" s="60">
        <v>0.2032</v>
      </c>
      <c r="AD26" s="36" t="s">
        <v>31</v>
      </c>
      <c r="AE26" s="60">
        <v>0.4536</v>
      </c>
      <c r="AF26" s="60">
        <v>0.0824</v>
      </c>
      <c r="AG26" s="60">
        <v>0.5676</v>
      </c>
      <c r="AH26" s="60">
        <v>0.2144</v>
      </c>
      <c r="AI26" s="60">
        <v>0.0116</v>
      </c>
      <c r="AJ26" s="60">
        <v>0</v>
      </c>
      <c r="AK26" s="60">
        <v>0.25680000000000003</v>
      </c>
      <c r="AL26" s="60">
        <v>0.11359999999999999</v>
      </c>
      <c r="AM26" s="60">
        <v>0</v>
      </c>
      <c r="AN26" s="60">
        <v>0</v>
      </c>
      <c r="AO26" s="60">
        <v>0.0728</v>
      </c>
      <c r="AP26" s="60">
        <v>0.0004</v>
      </c>
      <c r="AQ26" s="60">
        <v>0</v>
      </c>
      <c r="AR26" s="60">
        <v>0</v>
      </c>
      <c r="AS26" s="60">
        <v>0.0008</v>
      </c>
      <c r="AT26" s="60">
        <v>0</v>
      </c>
      <c r="AU26" s="60">
        <v>0</v>
      </c>
      <c r="AV26" s="60">
        <v>0</v>
      </c>
      <c r="AW26" s="36" t="s">
        <v>31</v>
      </c>
      <c r="AX26" s="60">
        <v>0</v>
      </c>
      <c r="AY26" s="60">
        <v>0</v>
      </c>
      <c r="AZ26" s="60">
        <v>0</v>
      </c>
      <c r="BA26" s="60">
        <v>0</v>
      </c>
      <c r="BB26" s="60">
        <v>0.12079999999999999</v>
      </c>
      <c r="BC26" s="60">
        <v>0.0228</v>
      </c>
      <c r="BD26" s="60">
        <v>0</v>
      </c>
      <c r="BE26" s="60">
        <v>0</v>
      </c>
      <c r="BF26" s="60">
        <v>0</v>
      </c>
      <c r="BG26" s="60">
        <v>0</v>
      </c>
      <c r="BH26" s="60">
        <v>1.8776</v>
      </c>
      <c r="BI26" s="60">
        <v>0.2336</v>
      </c>
      <c r="BJ26" s="60">
        <v>0.1092</v>
      </c>
      <c r="BK26" s="60">
        <v>0.045200000000000004</v>
      </c>
      <c r="BL26" s="60">
        <v>0.09</v>
      </c>
      <c r="BM26" s="60">
        <v>0.0504</v>
      </c>
    </row>
    <row r="27" spans="1:65" ht="12.75" customHeight="1">
      <c r="A27" s="13">
        <v>40163.875</v>
      </c>
      <c r="B27" s="21" t="s">
        <v>32</v>
      </c>
      <c r="C27" s="61">
        <f t="shared" si="1"/>
        <v>13.6236</v>
      </c>
      <c r="D27" s="61">
        <f t="shared" si="2"/>
        <v>2.5865</v>
      </c>
      <c r="E27" s="61">
        <f t="shared" si="3"/>
        <v>7.0308</v>
      </c>
      <c r="F27" s="61">
        <f t="shared" si="4"/>
        <v>1.1360999999999999</v>
      </c>
      <c r="G27" s="61">
        <f t="shared" si="5"/>
        <v>6.556399999999998</v>
      </c>
      <c r="H27" s="61">
        <f t="shared" si="5"/>
        <v>1.3944000000000003</v>
      </c>
      <c r="I27" s="62">
        <f t="shared" si="6"/>
        <v>0.0364</v>
      </c>
      <c r="J27" s="62">
        <f t="shared" si="7"/>
        <v>0.05600000000000001</v>
      </c>
      <c r="K27" s="36" t="s">
        <v>32</v>
      </c>
      <c r="L27" s="60">
        <v>3.3033</v>
      </c>
      <c r="M27" s="60">
        <v>0.4998</v>
      </c>
      <c r="N27" s="60">
        <v>3.7275</v>
      </c>
      <c r="O27" s="60">
        <v>0.6363</v>
      </c>
      <c r="P27" s="60">
        <v>0</v>
      </c>
      <c r="Q27" s="60">
        <v>0.008400000000000001</v>
      </c>
      <c r="R27" s="60">
        <v>0.0364</v>
      </c>
      <c r="S27" s="60">
        <v>0.0476</v>
      </c>
      <c r="T27" s="60">
        <v>0</v>
      </c>
      <c r="U27" s="60">
        <v>0</v>
      </c>
      <c r="V27" s="60">
        <v>0.38239999999999996</v>
      </c>
      <c r="W27" s="60">
        <v>0.0416</v>
      </c>
      <c r="X27" s="60">
        <v>0.2368</v>
      </c>
      <c r="Y27" s="60">
        <v>0.124</v>
      </c>
      <c r="Z27" s="60">
        <v>0.7464</v>
      </c>
      <c r="AA27" s="60">
        <v>0.2808</v>
      </c>
      <c r="AB27" s="60">
        <v>1.6864000000000001</v>
      </c>
      <c r="AC27" s="60">
        <v>0.196</v>
      </c>
      <c r="AD27" s="36" t="s">
        <v>32</v>
      </c>
      <c r="AE27" s="60">
        <v>0.4496</v>
      </c>
      <c r="AF27" s="60">
        <v>0.08159999999999999</v>
      </c>
      <c r="AG27" s="60">
        <v>0.5664</v>
      </c>
      <c r="AH27" s="60">
        <v>0.21680000000000002</v>
      </c>
      <c r="AI27" s="60">
        <v>0.012</v>
      </c>
      <c r="AJ27" s="60">
        <v>0</v>
      </c>
      <c r="AK27" s="60">
        <v>0.25839999999999996</v>
      </c>
      <c r="AL27" s="60">
        <v>0.108</v>
      </c>
      <c r="AM27" s="60">
        <v>0</v>
      </c>
      <c r="AN27" s="60">
        <v>0</v>
      </c>
      <c r="AO27" s="60">
        <v>0.0716</v>
      </c>
      <c r="AP27" s="60">
        <v>0.0012</v>
      </c>
      <c r="AQ27" s="60">
        <v>0</v>
      </c>
      <c r="AR27" s="60">
        <v>0</v>
      </c>
      <c r="AS27" s="60">
        <v>0.0008</v>
      </c>
      <c r="AT27" s="60">
        <v>0</v>
      </c>
      <c r="AU27" s="60">
        <v>0</v>
      </c>
      <c r="AV27" s="60">
        <v>0</v>
      </c>
      <c r="AW27" s="36" t="s">
        <v>32</v>
      </c>
      <c r="AX27" s="60">
        <v>0</v>
      </c>
      <c r="AY27" s="60">
        <v>0</v>
      </c>
      <c r="AZ27" s="60">
        <v>0</v>
      </c>
      <c r="BA27" s="60">
        <v>0</v>
      </c>
      <c r="BB27" s="60">
        <v>0.1144</v>
      </c>
      <c r="BC27" s="60">
        <v>0.0212</v>
      </c>
      <c r="BD27" s="60">
        <v>0</v>
      </c>
      <c r="BE27" s="60">
        <v>0</v>
      </c>
      <c r="BF27" s="60">
        <v>0</v>
      </c>
      <c r="BG27" s="60">
        <v>0</v>
      </c>
      <c r="BH27" s="60">
        <v>1.8336</v>
      </c>
      <c r="BI27" s="60">
        <v>0.2288</v>
      </c>
      <c r="BJ27" s="60">
        <v>0.106</v>
      </c>
      <c r="BK27" s="60">
        <v>0.0448</v>
      </c>
      <c r="BL27" s="60">
        <v>0.0916</v>
      </c>
      <c r="BM27" s="60">
        <v>0.0496</v>
      </c>
    </row>
    <row r="28" spans="1:65" ht="12.75" customHeight="1">
      <c r="A28" s="13">
        <v>40163.916666666664</v>
      </c>
      <c r="B28" s="21" t="s">
        <v>33</v>
      </c>
      <c r="C28" s="61">
        <f t="shared" si="1"/>
        <v>13.234300000000001</v>
      </c>
      <c r="D28" s="61">
        <f t="shared" si="2"/>
        <v>2.5373000000000006</v>
      </c>
      <c r="E28" s="61">
        <f t="shared" si="3"/>
        <v>6.9741</v>
      </c>
      <c r="F28" s="61">
        <f t="shared" si="4"/>
        <v>1.1781000000000001</v>
      </c>
      <c r="G28" s="61">
        <f t="shared" si="5"/>
        <v>6.2252</v>
      </c>
      <c r="H28" s="61">
        <f t="shared" si="5"/>
        <v>1.3088</v>
      </c>
      <c r="I28" s="62">
        <f t="shared" si="6"/>
        <v>0.035</v>
      </c>
      <c r="J28" s="62">
        <f t="shared" si="7"/>
        <v>0.05040000000000001</v>
      </c>
      <c r="K28" s="36" t="s">
        <v>33</v>
      </c>
      <c r="L28" s="60">
        <v>3.2676</v>
      </c>
      <c r="M28" s="60">
        <v>0.4914</v>
      </c>
      <c r="N28" s="60">
        <v>3.7065</v>
      </c>
      <c r="O28" s="60">
        <v>0.6867000000000001</v>
      </c>
      <c r="P28" s="60">
        <v>0</v>
      </c>
      <c r="Q28" s="60">
        <v>0.0112</v>
      </c>
      <c r="R28" s="60">
        <v>0.035</v>
      </c>
      <c r="S28" s="60">
        <v>0.039200000000000006</v>
      </c>
      <c r="T28" s="60">
        <v>0</v>
      </c>
      <c r="U28" s="60">
        <v>0</v>
      </c>
      <c r="V28" s="60">
        <v>0.3628</v>
      </c>
      <c r="W28" s="60">
        <v>0.0368</v>
      </c>
      <c r="X28" s="60">
        <v>0.2352</v>
      </c>
      <c r="Y28" s="60">
        <v>0.124</v>
      </c>
      <c r="Z28" s="60">
        <v>0.6792</v>
      </c>
      <c r="AA28" s="60">
        <v>0.2104</v>
      </c>
      <c r="AB28" s="60">
        <v>1.5824</v>
      </c>
      <c r="AC28" s="60">
        <v>0.18</v>
      </c>
      <c r="AD28" s="36" t="s">
        <v>33</v>
      </c>
      <c r="AE28" s="60">
        <v>0.432</v>
      </c>
      <c r="AF28" s="60">
        <v>0.0768</v>
      </c>
      <c r="AG28" s="60">
        <v>0.5652</v>
      </c>
      <c r="AH28" s="60">
        <v>0.226</v>
      </c>
      <c r="AI28" s="60">
        <v>0.0116</v>
      </c>
      <c r="AJ28" s="60">
        <v>0</v>
      </c>
      <c r="AK28" s="60">
        <v>0.24159999999999998</v>
      </c>
      <c r="AL28" s="60">
        <v>0.10640000000000001</v>
      </c>
      <c r="AM28" s="60">
        <v>0</v>
      </c>
      <c r="AN28" s="60">
        <v>0</v>
      </c>
      <c r="AO28" s="60">
        <v>0.0708</v>
      </c>
      <c r="AP28" s="60">
        <v>0.0004</v>
      </c>
      <c r="AQ28" s="60">
        <v>0</v>
      </c>
      <c r="AR28" s="60">
        <v>0</v>
      </c>
      <c r="AS28" s="60">
        <v>0.0016</v>
      </c>
      <c r="AT28" s="60">
        <v>0</v>
      </c>
      <c r="AU28" s="60">
        <v>0</v>
      </c>
      <c r="AV28" s="60">
        <v>0</v>
      </c>
      <c r="AW28" s="36" t="s">
        <v>33</v>
      </c>
      <c r="AX28" s="60">
        <v>0</v>
      </c>
      <c r="AY28" s="60">
        <v>0</v>
      </c>
      <c r="AZ28" s="60">
        <v>0</v>
      </c>
      <c r="BA28" s="60">
        <v>0</v>
      </c>
      <c r="BB28" s="60">
        <v>0.0916</v>
      </c>
      <c r="BC28" s="60">
        <v>0.020399999999999998</v>
      </c>
      <c r="BD28" s="60">
        <v>0</v>
      </c>
      <c r="BE28" s="60">
        <v>0</v>
      </c>
      <c r="BF28" s="60">
        <v>0.0008</v>
      </c>
      <c r="BG28" s="60">
        <v>0</v>
      </c>
      <c r="BH28" s="60">
        <v>1.7528</v>
      </c>
      <c r="BI28" s="60">
        <v>0.2288</v>
      </c>
      <c r="BJ28" s="60">
        <v>0.104</v>
      </c>
      <c r="BK28" s="60">
        <v>0.0444</v>
      </c>
      <c r="BL28" s="60">
        <v>0.09359999999999999</v>
      </c>
      <c r="BM28" s="60">
        <v>0.0544</v>
      </c>
    </row>
    <row r="29" spans="1:65" ht="12.75" customHeight="1">
      <c r="A29" s="13">
        <v>40163.958333333336</v>
      </c>
      <c r="B29" s="21" t="s">
        <v>34</v>
      </c>
      <c r="C29" s="61">
        <f t="shared" si="1"/>
        <v>12.503699999999998</v>
      </c>
      <c r="D29" s="61">
        <f t="shared" si="2"/>
        <v>2.4595999999999996</v>
      </c>
      <c r="E29" s="61">
        <f t="shared" si="3"/>
        <v>6.6465</v>
      </c>
      <c r="F29" s="61">
        <f t="shared" si="4"/>
        <v>1.1592</v>
      </c>
      <c r="G29" s="61">
        <f t="shared" si="5"/>
        <v>5.818</v>
      </c>
      <c r="H29" s="61">
        <f t="shared" si="5"/>
        <v>1.2388</v>
      </c>
      <c r="I29" s="62">
        <f t="shared" si="6"/>
        <v>0.0392</v>
      </c>
      <c r="J29" s="62">
        <f t="shared" si="7"/>
        <v>0.0616</v>
      </c>
      <c r="K29" s="36" t="s">
        <v>34</v>
      </c>
      <c r="L29" s="60">
        <v>3.1395</v>
      </c>
      <c r="M29" s="60">
        <v>0.48719999999999997</v>
      </c>
      <c r="N29" s="60">
        <v>3.507</v>
      </c>
      <c r="O29" s="60">
        <v>0.672</v>
      </c>
      <c r="P29" s="60">
        <v>0.0014</v>
      </c>
      <c r="Q29" s="60">
        <v>0.008400000000000001</v>
      </c>
      <c r="R29" s="60">
        <v>0.0378</v>
      </c>
      <c r="S29" s="60">
        <v>0.053200000000000004</v>
      </c>
      <c r="T29" s="60">
        <v>0</v>
      </c>
      <c r="U29" s="60">
        <v>0</v>
      </c>
      <c r="V29" s="60">
        <v>0.3336</v>
      </c>
      <c r="W29" s="60">
        <v>0.028</v>
      </c>
      <c r="X29" s="60">
        <v>0.236</v>
      </c>
      <c r="Y29" s="60">
        <v>0.124</v>
      </c>
      <c r="Z29" s="60">
        <v>0.6424</v>
      </c>
      <c r="AA29" s="60">
        <v>0.1824</v>
      </c>
      <c r="AB29" s="60">
        <v>1.4472</v>
      </c>
      <c r="AC29" s="60">
        <v>0.1696</v>
      </c>
      <c r="AD29" s="36" t="s">
        <v>34</v>
      </c>
      <c r="AE29" s="60">
        <v>0.4048</v>
      </c>
      <c r="AF29" s="60">
        <v>0.08</v>
      </c>
      <c r="AG29" s="60">
        <v>0.5324</v>
      </c>
      <c r="AH29" s="60">
        <v>0.22080000000000002</v>
      </c>
      <c r="AI29" s="60">
        <v>0.0116</v>
      </c>
      <c r="AJ29" s="60">
        <v>0</v>
      </c>
      <c r="AK29" s="60">
        <v>0.2376</v>
      </c>
      <c r="AL29" s="60">
        <v>0.1072</v>
      </c>
      <c r="AM29" s="60">
        <v>0</v>
      </c>
      <c r="AN29" s="60">
        <v>0</v>
      </c>
      <c r="AO29" s="60">
        <v>0.064</v>
      </c>
      <c r="AP29" s="60">
        <v>0.002</v>
      </c>
      <c r="AQ29" s="60">
        <v>0</v>
      </c>
      <c r="AR29" s="60">
        <v>0</v>
      </c>
      <c r="AS29" s="60">
        <v>0.0008</v>
      </c>
      <c r="AT29" s="60">
        <v>0</v>
      </c>
      <c r="AU29" s="60">
        <v>0</v>
      </c>
      <c r="AV29" s="60">
        <v>0</v>
      </c>
      <c r="AW29" s="36" t="s">
        <v>34</v>
      </c>
      <c r="AX29" s="60">
        <v>0</v>
      </c>
      <c r="AY29" s="60">
        <v>0</v>
      </c>
      <c r="AZ29" s="60">
        <v>0.0004</v>
      </c>
      <c r="BA29" s="60">
        <v>0</v>
      </c>
      <c r="BB29" s="60">
        <v>0.0848</v>
      </c>
      <c r="BC29" s="60">
        <v>0.0212</v>
      </c>
      <c r="BD29" s="60">
        <v>0</v>
      </c>
      <c r="BE29" s="60">
        <v>0</v>
      </c>
      <c r="BF29" s="60">
        <v>0</v>
      </c>
      <c r="BG29" s="60">
        <v>0</v>
      </c>
      <c r="BH29" s="60">
        <v>1.6288</v>
      </c>
      <c r="BI29" s="60">
        <v>0.212</v>
      </c>
      <c r="BJ29" s="60">
        <v>0.1004</v>
      </c>
      <c r="BK29" s="60">
        <v>0.040799999999999996</v>
      </c>
      <c r="BL29" s="60">
        <v>0.0932</v>
      </c>
      <c r="BM29" s="60">
        <v>0.0508</v>
      </c>
    </row>
    <row r="30" spans="1:65" ht="12.75" customHeight="1">
      <c r="A30" s="13">
        <v>40164</v>
      </c>
      <c r="B30" s="21" t="s">
        <v>35</v>
      </c>
      <c r="C30" s="61">
        <f t="shared" si="1"/>
        <v>11.2614</v>
      </c>
      <c r="D30" s="61">
        <f t="shared" si="2"/>
        <v>2.3667000000000002</v>
      </c>
      <c r="E30" s="61">
        <f t="shared" si="3"/>
        <v>6.0816</v>
      </c>
      <c r="F30" s="61">
        <f t="shared" si="4"/>
        <v>1.1277000000000001</v>
      </c>
      <c r="G30" s="61">
        <f t="shared" si="5"/>
        <v>5.1448</v>
      </c>
      <c r="H30" s="61">
        <f t="shared" si="5"/>
        <v>1.1844</v>
      </c>
      <c r="I30" s="62">
        <f t="shared" si="6"/>
        <v>0.035</v>
      </c>
      <c r="J30" s="62">
        <f t="shared" si="7"/>
        <v>0.05460000000000001</v>
      </c>
      <c r="K30" s="36" t="s">
        <v>35</v>
      </c>
      <c r="L30" s="60">
        <v>2.9064</v>
      </c>
      <c r="M30" s="60">
        <v>0.48510000000000003</v>
      </c>
      <c r="N30" s="60">
        <v>3.1752</v>
      </c>
      <c r="O30" s="60">
        <v>0.6426000000000001</v>
      </c>
      <c r="P30" s="60">
        <v>0</v>
      </c>
      <c r="Q30" s="60">
        <v>0.008400000000000001</v>
      </c>
      <c r="R30" s="60">
        <v>0.035</v>
      </c>
      <c r="S30" s="60">
        <v>0.046200000000000005</v>
      </c>
      <c r="T30" s="60">
        <v>0</v>
      </c>
      <c r="U30" s="60">
        <v>0</v>
      </c>
      <c r="V30" s="60">
        <v>0.2884</v>
      </c>
      <c r="W30" s="60">
        <v>0.0364</v>
      </c>
      <c r="X30" s="60">
        <v>0.2344</v>
      </c>
      <c r="Y30" s="60">
        <v>0.1248</v>
      </c>
      <c r="Z30" s="60">
        <v>0.5816</v>
      </c>
      <c r="AA30" s="60">
        <v>0.16240000000000002</v>
      </c>
      <c r="AB30" s="60">
        <v>1.2272</v>
      </c>
      <c r="AC30" s="60">
        <v>0.16</v>
      </c>
      <c r="AD30" s="36" t="s">
        <v>35</v>
      </c>
      <c r="AE30" s="60">
        <v>0.36319999999999997</v>
      </c>
      <c r="AF30" s="60">
        <v>0.0752</v>
      </c>
      <c r="AG30" s="60">
        <v>0.45480000000000004</v>
      </c>
      <c r="AH30" s="60">
        <v>0.2052</v>
      </c>
      <c r="AI30" s="60">
        <v>0.012</v>
      </c>
      <c r="AJ30" s="60">
        <v>0</v>
      </c>
      <c r="AK30" s="60">
        <v>0.22319999999999998</v>
      </c>
      <c r="AL30" s="60">
        <v>0.10640000000000001</v>
      </c>
      <c r="AM30" s="60">
        <v>0</v>
      </c>
      <c r="AN30" s="60">
        <v>0</v>
      </c>
      <c r="AO30" s="60">
        <v>0.0636</v>
      </c>
      <c r="AP30" s="60">
        <v>0.0028</v>
      </c>
      <c r="AQ30" s="60">
        <v>0</v>
      </c>
      <c r="AR30" s="60">
        <v>0</v>
      </c>
      <c r="AS30" s="60">
        <v>0.0008</v>
      </c>
      <c r="AT30" s="60">
        <v>0</v>
      </c>
      <c r="AU30" s="60">
        <v>0</v>
      </c>
      <c r="AV30" s="60">
        <v>0</v>
      </c>
      <c r="AW30" s="36" t="s">
        <v>35</v>
      </c>
      <c r="AX30" s="60">
        <v>0</v>
      </c>
      <c r="AY30" s="60">
        <v>0</v>
      </c>
      <c r="AZ30" s="60">
        <v>0</v>
      </c>
      <c r="BA30" s="60">
        <v>0</v>
      </c>
      <c r="BB30" s="60">
        <v>0.0808</v>
      </c>
      <c r="BC30" s="60">
        <v>0.0216</v>
      </c>
      <c r="BD30" s="60">
        <v>0</v>
      </c>
      <c r="BE30" s="60">
        <v>0</v>
      </c>
      <c r="BF30" s="60">
        <v>0</v>
      </c>
      <c r="BG30" s="60">
        <v>0</v>
      </c>
      <c r="BH30" s="60">
        <v>1.4208</v>
      </c>
      <c r="BI30" s="60">
        <v>0.1984</v>
      </c>
      <c r="BJ30" s="60">
        <v>0.09720000000000001</v>
      </c>
      <c r="BK30" s="60">
        <v>0.039200000000000006</v>
      </c>
      <c r="BL30" s="60">
        <v>0.0968</v>
      </c>
      <c r="BM30" s="60">
        <v>0.052</v>
      </c>
    </row>
    <row r="31" spans="1:65" ht="12.75" customHeight="1">
      <c r="A31" s="13">
        <v>40164.041666666664</v>
      </c>
      <c r="B31" s="21" t="s">
        <v>36</v>
      </c>
      <c r="C31" s="61">
        <f t="shared" si="1"/>
        <v>10.1081</v>
      </c>
      <c r="D31" s="61">
        <f t="shared" si="2"/>
        <v>2.2829</v>
      </c>
      <c r="E31" s="61">
        <f t="shared" si="3"/>
        <v>5.4747</v>
      </c>
      <c r="F31" s="61">
        <f t="shared" si="4"/>
        <v>1.0983</v>
      </c>
      <c r="G31" s="61">
        <f t="shared" si="5"/>
        <v>4.5984</v>
      </c>
      <c r="H31" s="61">
        <f t="shared" si="5"/>
        <v>1.1300000000000001</v>
      </c>
      <c r="I31" s="62">
        <f t="shared" si="6"/>
        <v>0.035</v>
      </c>
      <c r="J31" s="62">
        <f t="shared" si="7"/>
        <v>0.05460000000000001</v>
      </c>
      <c r="K31" s="36" t="s">
        <v>36</v>
      </c>
      <c r="L31" s="60">
        <v>2.6754000000000002</v>
      </c>
      <c r="M31" s="60">
        <v>0.5732999999999999</v>
      </c>
      <c r="N31" s="60">
        <v>2.7993</v>
      </c>
      <c r="O31" s="60">
        <v>0.525</v>
      </c>
      <c r="P31" s="60">
        <v>0</v>
      </c>
      <c r="Q31" s="60">
        <v>0.008400000000000001</v>
      </c>
      <c r="R31" s="60">
        <v>0.035</v>
      </c>
      <c r="S31" s="60">
        <v>0.046200000000000005</v>
      </c>
      <c r="T31" s="60">
        <v>0</v>
      </c>
      <c r="U31" s="60">
        <v>0</v>
      </c>
      <c r="V31" s="60">
        <v>0.2452</v>
      </c>
      <c r="W31" s="60">
        <v>0.0384</v>
      </c>
      <c r="X31" s="60">
        <v>0.2344</v>
      </c>
      <c r="Y31" s="60">
        <v>0.1256</v>
      </c>
      <c r="Z31" s="60">
        <v>0.576</v>
      </c>
      <c r="AA31" s="60">
        <v>0.1616</v>
      </c>
      <c r="AB31" s="60">
        <v>1.0344</v>
      </c>
      <c r="AC31" s="60">
        <v>0.1512</v>
      </c>
      <c r="AD31" s="36" t="s">
        <v>36</v>
      </c>
      <c r="AE31" s="60">
        <v>0.3192</v>
      </c>
      <c r="AF31" s="60">
        <v>0.0736</v>
      </c>
      <c r="AG31" s="60">
        <v>0.3896</v>
      </c>
      <c r="AH31" s="60">
        <v>0.1764</v>
      </c>
      <c r="AI31" s="60">
        <v>0.0116</v>
      </c>
      <c r="AJ31" s="60">
        <v>0</v>
      </c>
      <c r="AK31" s="60">
        <v>0.212</v>
      </c>
      <c r="AL31" s="60">
        <v>0.1056</v>
      </c>
      <c r="AM31" s="60">
        <v>0</v>
      </c>
      <c r="AN31" s="60">
        <v>0</v>
      </c>
      <c r="AO31" s="60">
        <v>0.0632</v>
      </c>
      <c r="AP31" s="60">
        <v>0.002</v>
      </c>
      <c r="AQ31" s="60">
        <v>0</v>
      </c>
      <c r="AR31" s="60">
        <v>0</v>
      </c>
      <c r="AS31" s="60">
        <v>0.0008</v>
      </c>
      <c r="AT31" s="60">
        <v>0</v>
      </c>
      <c r="AU31" s="60">
        <v>0</v>
      </c>
      <c r="AV31" s="60">
        <v>0</v>
      </c>
      <c r="AW31" s="36" t="s">
        <v>36</v>
      </c>
      <c r="AX31" s="60">
        <v>0</v>
      </c>
      <c r="AY31" s="60">
        <v>0</v>
      </c>
      <c r="AZ31" s="60">
        <v>0</v>
      </c>
      <c r="BA31" s="60">
        <v>0</v>
      </c>
      <c r="BB31" s="60">
        <v>0.08159999999999999</v>
      </c>
      <c r="BC31" s="60">
        <v>0.0212</v>
      </c>
      <c r="BD31" s="60">
        <v>0</v>
      </c>
      <c r="BE31" s="60">
        <v>0</v>
      </c>
      <c r="BF31" s="60">
        <v>0</v>
      </c>
      <c r="BG31" s="60">
        <v>0</v>
      </c>
      <c r="BH31" s="60">
        <v>1.2375999999999998</v>
      </c>
      <c r="BI31" s="60">
        <v>0.184</v>
      </c>
      <c r="BJ31" s="60">
        <v>0.09440000000000001</v>
      </c>
      <c r="BK31" s="60">
        <v>0.0376</v>
      </c>
      <c r="BL31" s="60">
        <v>0.0984</v>
      </c>
      <c r="BM31" s="60">
        <v>0.0528</v>
      </c>
    </row>
    <row r="32" spans="1:65" ht="12.75" customHeight="1">
      <c r="A32" s="13">
        <v>40164.083333333336</v>
      </c>
      <c r="B32" s="21" t="s">
        <v>37</v>
      </c>
      <c r="C32" s="61">
        <f t="shared" si="1"/>
        <v>9.2597</v>
      </c>
      <c r="D32" s="61">
        <f t="shared" si="2"/>
        <v>2.2227999999999994</v>
      </c>
      <c r="E32" s="61">
        <f t="shared" si="3"/>
        <v>5.004300000000001</v>
      </c>
      <c r="F32" s="61">
        <f t="shared" si="4"/>
        <v>1.0332</v>
      </c>
      <c r="G32" s="61">
        <f t="shared" si="5"/>
        <v>4.217599999999999</v>
      </c>
      <c r="H32" s="61">
        <f t="shared" si="5"/>
        <v>1.1251999999999998</v>
      </c>
      <c r="I32" s="62">
        <f t="shared" si="6"/>
        <v>0.0378</v>
      </c>
      <c r="J32" s="62">
        <f t="shared" si="7"/>
        <v>0.0644</v>
      </c>
      <c r="K32" s="36" t="s">
        <v>37</v>
      </c>
      <c r="L32" s="60">
        <v>2.5305</v>
      </c>
      <c r="M32" s="60">
        <v>0.483</v>
      </c>
      <c r="N32" s="60">
        <v>2.4738</v>
      </c>
      <c r="O32" s="60">
        <v>0.5502</v>
      </c>
      <c r="P32" s="60">
        <v>0.0014</v>
      </c>
      <c r="Q32" s="60">
        <v>0.008400000000000001</v>
      </c>
      <c r="R32" s="60">
        <v>0.0364</v>
      </c>
      <c r="S32" s="60">
        <v>0.056</v>
      </c>
      <c r="T32" s="60">
        <v>0</v>
      </c>
      <c r="U32" s="60">
        <v>0</v>
      </c>
      <c r="V32" s="60">
        <v>0.21919999999999998</v>
      </c>
      <c r="W32" s="60">
        <v>0.038</v>
      </c>
      <c r="X32" s="60">
        <v>0.2352</v>
      </c>
      <c r="Y32" s="60">
        <v>0.1256</v>
      </c>
      <c r="Z32" s="60">
        <v>0.5528</v>
      </c>
      <c r="AA32" s="60">
        <v>0.1656</v>
      </c>
      <c r="AB32" s="60">
        <v>0.8824</v>
      </c>
      <c r="AC32" s="60">
        <v>0.14959999999999998</v>
      </c>
      <c r="AD32" s="36" t="s">
        <v>37</v>
      </c>
      <c r="AE32" s="60">
        <v>0.288</v>
      </c>
      <c r="AF32" s="60">
        <v>0.0728</v>
      </c>
      <c r="AG32" s="60">
        <v>0.3712</v>
      </c>
      <c r="AH32" s="60">
        <v>0.1764</v>
      </c>
      <c r="AI32" s="60">
        <v>0.012</v>
      </c>
      <c r="AJ32" s="60">
        <v>0</v>
      </c>
      <c r="AK32" s="60">
        <v>0.20959999999999998</v>
      </c>
      <c r="AL32" s="60">
        <v>0.1032</v>
      </c>
      <c r="AM32" s="60">
        <v>0</v>
      </c>
      <c r="AN32" s="60">
        <v>0</v>
      </c>
      <c r="AO32" s="60">
        <v>0.0624</v>
      </c>
      <c r="AP32" s="60">
        <v>0.0024</v>
      </c>
      <c r="AQ32" s="60">
        <v>0</v>
      </c>
      <c r="AR32" s="60">
        <v>0</v>
      </c>
      <c r="AS32" s="60">
        <v>0.0008</v>
      </c>
      <c r="AT32" s="60">
        <v>0</v>
      </c>
      <c r="AU32" s="60">
        <v>0</v>
      </c>
      <c r="AV32" s="60">
        <v>0</v>
      </c>
      <c r="AW32" s="36" t="s">
        <v>37</v>
      </c>
      <c r="AX32" s="60">
        <v>0</v>
      </c>
      <c r="AY32" s="60">
        <v>0</v>
      </c>
      <c r="AZ32" s="60">
        <v>0.0004</v>
      </c>
      <c r="BA32" s="60">
        <v>0</v>
      </c>
      <c r="BB32" s="60">
        <v>0.07959999999999999</v>
      </c>
      <c r="BC32" s="60">
        <v>0.0216</v>
      </c>
      <c r="BD32" s="60">
        <v>0</v>
      </c>
      <c r="BE32" s="60">
        <v>0</v>
      </c>
      <c r="BF32" s="60">
        <v>0.0008</v>
      </c>
      <c r="BG32" s="60">
        <v>0</v>
      </c>
      <c r="BH32" s="60">
        <v>1.116</v>
      </c>
      <c r="BI32" s="60">
        <v>0.18080000000000002</v>
      </c>
      <c r="BJ32" s="60">
        <v>0.0928</v>
      </c>
      <c r="BK32" s="60">
        <v>0.0368</v>
      </c>
      <c r="BL32" s="60">
        <v>0.09440000000000001</v>
      </c>
      <c r="BM32" s="60">
        <v>0.052399999999999995</v>
      </c>
    </row>
    <row r="33" spans="1:65" ht="12.75" customHeight="1">
      <c r="A33" s="14">
        <v>40164.125</v>
      </c>
      <c r="B33" s="21" t="s">
        <v>38</v>
      </c>
      <c r="C33" s="61">
        <f t="shared" si="1"/>
        <v>8.868099999999998</v>
      </c>
      <c r="D33" s="61">
        <f t="shared" si="2"/>
        <v>2.2363</v>
      </c>
      <c r="E33" s="61">
        <f t="shared" si="3"/>
        <v>4.8195</v>
      </c>
      <c r="F33" s="61">
        <f t="shared" si="4"/>
        <v>1.0479</v>
      </c>
      <c r="G33" s="61">
        <f t="shared" si="5"/>
        <v>4.013599999999999</v>
      </c>
      <c r="H33" s="61">
        <f t="shared" si="5"/>
        <v>1.1239999999999999</v>
      </c>
      <c r="I33" s="62">
        <f t="shared" si="6"/>
        <v>0.035</v>
      </c>
      <c r="J33" s="62">
        <f t="shared" si="7"/>
        <v>0.0644</v>
      </c>
      <c r="K33" s="36" t="s">
        <v>38</v>
      </c>
      <c r="L33" s="60">
        <v>2.436</v>
      </c>
      <c r="M33" s="60">
        <v>0.4788</v>
      </c>
      <c r="N33" s="60">
        <v>2.3835</v>
      </c>
      <c r="O33" s="60">
        <v>0.5691</v>
      </c>
      <c r="P33" s="60">
        <v>0</v>
      </c>
      <c r="Q33" s="60">
        <v>0.009800000000000001</v>
      </c>
      <c r="R33" s="60">
        <v>0.035</v>
      </c>
      <c r="S33" s="60">
        <v>0.0546</v>
      </c>
      <c r="T33" s="60">
        <v>0</v>
      </c>
      <c r="U33" s="60">
        <v>0</v>
      </c>
      <c r="V33" s="60">
        <v>0.206</v>
      </c>
      <c r="W33" s="60">
        <v>0.0364</v>
      </c>
      <c r="X33" s="60">
        <v>0.236</v>
      </c>
      <c r="Y33" s="60">
        <v>0.1256</v>
      </c>
      <c r="Z33" s="60">
        <v>0.5608</v>
      </c>
      <c r="AA33" s="60">
        <v>0.1576</v>
      </c>
      <c r="AB33" s="60">
        <v>0.792</v>
      </c>
      <c r="AC33" s="60">
        <v>0.1432</v>
      </c>
      <c r="AD33" s="36" t="s">
        <v>38</v>
      </c>
      <c r="AE33" s="60">
        <v>0.268</v>
      </c>
      <c r="AF33" s="60">
        <v>0.0712</v>
      </c>
      <c r="AG33" s="60">
        <v>0.36</v>
      </c>
      <c r="AH33" s="60">
        <v>0.174</v>
      </c>
      <c r="AI33" s="60">
        <v>0.0116</v>
      </c>
      <c r="AJ33" s="60">
        <v>0</v>
      </c>
      <c r="AK33" s="60">
        <v>0.2072</v>
      </c>
      <c r="AL33" s="60">
        <v>0.1032</v>
      </c>
      <c r="AM33" s="60">
        <v>0</v>
      </c>
      <c r="AN33" s="60">
        <v>0</v>
      </c>
      <c r="AO33" s="60">
        <v>0.06</v>
      </c>
      <c r="AP33" s="60">
        <v>0.0024</v>
      </c>
      <c r="AQ33" s="60">
        <v>0</v>
      </c>
      <c r="AR33" s="60">
        <v>0</v>
      </c>
      <c r="AS33" s="60">
        <v>0.0008</v>
      </c>
      <c r="AT33" s="60">
        <v>0</v>
      </c>
      <c r="AU33" s="60">
        <v>0</v>
      </c>
      <c r="AV33" s="60">
        <v>0</v>
      </c>
      <c r="AW33" s="36" t="s">
        <v>38</v>
      </c>
      <c r="AX33" s="60">
        <v>0</v>
      </c>
      <c r="AY33" s="60">
        <v>0</v>
      </c>
      <c r="AZ33" s="60">
        <v>0</v>
      </c>
      <c r="BA33" s="60">
        <v>0</v>
      </c>
      <c r="BB33" s="60">
        <v>0.078</v>
      </c>
      <c r="BC33" s="60">
        <v>0.0208</v>
      </c>
      <c r="BD33" s="60">
        <v>0</v>
      </c>
      <c r="BE33" s="60">
        <v>0.0008</v>
      </c>
      <c r="BF33" s="60">
        <v>0</v>
      </c>
      <c r="BG33" s="60">
        <v>0</v>
      </c>
      <c r="BH33" s="60">
        <v>1.0232</v>
      </c>
      <c r="BI33" s="60">
        <v>0.1776</v>
      </c>
      <c r="BJ33" s="60">
        <v>0.09</v>
      </c>
      <c r="BK33" s="60">
        <v>0.0364</v>
      </c>
      <c r="BL33" s="60">
        <v>0.12</v>
      </c>
      <c r="BM33" s="60">
        <v>0.07479999999999999</v>
      </c>
    </row>
    <row r="34" spans="2:65" ht="15.75" customHeight="1">
      <c r="B34" s="43" t="s">
        <v>9</v>
      </c>
      <c r="C34" s="43">
        <f>AVERAGE(C$10:C$33)</f>
        <v>11.778241666666668</v>
      </c>
      <c r="D34" s="43">
        <f aca="true" t="shared" si="8" ref="D34:BM34">AVERAGE(D$10:D$33)</f>
        <v>2.5790875000000004</v>
      </c>
      <c r="E34" s="43">
        <f t="shared" si="8"/>
        <v>6.1293750000000005</v>
      </c>
      <c r="F34" s="43">
        <f t="shared" si="8"/>
        <v>1.1638374999999996</v>
      </c>
      <c r="G34" s="43">
        <f t="shared" si="8"/>
        <v>5.612116666666665</v>
      </c>
      <c r="H34" s="43">
        <f t="shared" si="8"/>
        <v>1.3601833333333335</v>
      </c>
      <c r="I34" s="43">
        <f t="shared" si="8"/>
        <v>0.03675000000000001</v>
      </c>
      <c r="J34" s="43">
        <f t="shared" si="8"/>
        <v>0.055066666666666673</v>
      </c>
      <c r="K34" s="43" t="s">
        <v>9</v>
      </c>
      <c r="L34" s="50">
        <f t="shared" si="8"/>
        <v>2.8790124999999995</v>
      </c>
      <c r="M34" s="50">
        <f t="shared" si="8"/>
        <v>0.4845749999999999</v>
      </c>
      <c r="N34" s="50">
        <f t="shared" si="8"/>
        <v>3.2503624999999996</v>
      </c>
      <c r="O34" s="50">
        <f t="shared" si="8"/>
        <v>0.6792625000000001</v>
      </c>
      <c r="P34" s="43">
        <f t="shared" si="8"/>
        <v>0.0004083333333333333</v>
      </c>
      <c r="Q34" s="43">
        <f t="shared" si="8"/>
        <v>0.008574999999999998</v>
      </c>
      <c r="R34" s="44">
        <f t="shared" si="8"/>
        <v>0.036341666666666675</v>
      </c>
      <c r="S34" s="44">
        <f t="shared" si="8"/>
        <v>0.04649166666666666</v>
      </c>
      <c r="T34" s="44">
        <f t="shared" si="8"/>
        <v>0</v>
      </c>
      <c r="U34" s="44">
        <f t="shared" si="8"/>
        <v>0</v>
      </c>
      <c r="V34" s="44">
        <f t="shared" si="8"/>
        <v>0.34684999999999994</v>
      </c>
      <c r="W34" s="44">
        <f t="shared" si="8"/>
        <v>0.04105</v>
      </c>
      <c r="X34" s="44">
        <f t="shared" si="8"/>
        <v>0.23733333333333329</v>
      </c>
      <c r="Y34" s="44">
        <f t="shared" si="8"/>
        <v>0.12560000000000002</v>
      </c>
      <c r="Z34" s="44">
        <f t="shared" si="8"/>
        <v>0.7206666666666667</v>
      </c>
      <c r="AA34" s="44">
        <f t="shared" si="8"/>
        <v>0.27656666666666674</v>
      </c>
      <c r="AB34" s="44">
        <f t="shared" si="8"/>
        <v>1.3437666666666666</v>
      </c>
      <c r="AC34" s="44">
        <f t="shared" si="8"/>
        <v>0.1941666666666667</v>
      </c>
      <c r="AD34" s="43" t="s">
        <v>9</v>
      </c>
      <c r="AE34" s="44">
        <f t="shared" si="8"/>
        <v>0.3794000000000001</v>
      </c>
      <c r="AF34" s="44">
        <f t="shared" si="8"/>
        <v>0.08436666666666669</v>
      </c>
      <c r="AG34" s="44">
        <f t="shared" si="8"/>
        <v>0.45749999999999996</v>
      </c>
      <c r="AH34" s="44">
        <f t="shared" si="8"/>
        <v>0.19003333333333336</v>
      </c>
      <c r="AI34" s="44">
        <f t="shared" si="8"/>
        <v>0.011833333333333336</v>
      </c>
      <c r="AJ34" s="44">
        <f t="shared" si="8"/>
        <v>0</v>
      </c>
      <c r="AK34" s="44">
        <f t="shared" si="8"/>
        <v>0.23170000000000004</v>
      </c>
      <c r="AL34" s="44">
        <f t="shared" si="8"/>
        <v>0.10896666666666667</v>
      </c>
      <c r="AM34" s="44">
        <f t="shared" si="8"/>
        <v>0</v>
      </c>
      <c r="AN34" s="44">
        <f t="shared" si="8"/>
        <v>0</v>
      </c>
      <c r="AO34" s="44">
        <f t="shared" si="8"/>
        <v>0.06568333333333333</v>
      </c>
      <c r="AP34" s="44">
        <f t="shared" si="8"/>
        <v>0.0012666666666666668</v>
      </c>
      <c r="AQ34" s="44">
        <f t="shared" si="8"/>
        <v>0</v>
      </c>
      <c r="AR34" s="44">
        <f t="shared" si="8"/>
        <v>0</v>
      </c>
      <c r="AS34" s="44">
        <f t="shared" si="8"/>
        <v>0.0008999999999999999</v>
      </c>
      <c r="AT34" s="44">
        <f t="shared" si="8"/>
        <v>0</v>
      </c>
      <c r="AU34" s="44">
        <f t="shared" si="8"/>
        <v>0</v>
      </c>
      <c r="AV34" s="44">
        <f t="shared" si="8"/>
        <v>0</v>
      </c>
      <c r="AW34" s="43" t="s">
        <v>9</v>
      </c>
      <c r="AX34" s="44">
        <f t="shared" si="8"/>
        <v>0</v>
      </c>
      <c r="AY34" s="44">
        <f t="shared" si="8"/>
        <v>0</v>
      </c>
      <c r="AZ34" s="44">
        <f t="shared" si="8"/>
        <v>0.0014666666666666665</v>
      </c>
      <c r="BA34" s="44">
        <f t="shared" si="8"/>
        <v>0</v>
      </c>
      <c r="BB34" s="44">
        <f t="shared" si="8"/>
        <v>0.10968333333333331</v>
      </c>
      <c r="BC34" s="44">
        <f t="shared" si="8"/>
        <v>0.02488333333333333</v>
      </c>
      <c r="BD34" s="44">
        <f t="shared" si="8"/>
        <v>0</v>
      </c>
      <c r="BE34" s="44">
        <f t="shared" si="8"/>
        <v>3.3333333333333335E-05</v>
      </c>
      <c r="BF34" s="44">
        <f t="shared" si="8"/>
        <v>0.0002</v>
      </c>
      <c r="BG34" s="44">
        <f t="shared" si="8"/>
        <v>0</v>
      </c>
      <c r="BH34" s="44">
        <f t="shared" si="8"/>
        <v>1.4559333333333335</v>
      </c>
      <c r="BI34" s="44">
        <f t="shared" si="8"/>
        <v>0.20443333333333336</v>
      </c>
      <c r="BJ34" s="44">
        <f t="shared" si="8"/>
        <v>0.15563333333333332</v>
      </c>
      <c r="BK34" s="44">
        <f t="shared" si="8"/>
        <v>0.052333333333333336</v>
      </c>
      <c r="BL34" s="44">
        <f t="shared" si="8"/>
        <v>0.09356666666666667</v>
      </c>
      <c r="BM34" s="44">
        <f t="shared" si="8"/>
        <v>0.05648333333333333</v>
      </c>
    </row>
    <row r="35" spans="2:65" ht="15.75" customHeight="1">
      <c r="B35" s="52" t="s">
        <v>10</v>
      </c>
      <c r="C35" s="52">
        <f>MAX(C$10:C$33)</f>
        <v>14.0856</v>
      </c>
      <c r="D35" s="52">
        <f aca="true" t="shared" si="9" ref="D35:BM35">MAX(D$10:D$33)</f>
        <v>3.0596</v>
      </c>
      <c r="E35" s="52">
        <f t="shared" si="9"/>
        <v>7.2135</v>
      </c>
      <c r="F35" s="52">
        <f t="shared" si="9"/>
        <v>1.3272</v>
      </c>
      <c r="G35" s="52">
        <f t="shared" si="9"/>
        <v>6.911999999999998</v>
      </c>
      <c r="H35" s="52">
        <f t="shared" si="9"/>
        <v>1.6944</v>
      </c>
      <c r="I35" s="52">
        <f t="shared" si="9"/>
        <v>0.0392</v>
      </c>
      <c r="J35" s="52">
        <f t="shared" si="9"/>
        <v>0.06860000000000001</v>
      </c>
      <c r="K35" s="52" t="s">
        <v>10</v>
      </c>
      <c r="L35" s="52">
        <f t="shared" si="9"/>
        <v>3.3243</v>
      </c>
      <c r="M35" s="52">
        <f t="shared" si="9"/>
        <v>0.5732999999999999</v>
      </c>
      <c r="N35" s="52">
        <f t="shared" si="9"/>
        <v>3.8891999999999998</v>
      </c>
      <c r="O35" s="52">
        <f t="shared" si="9"/>
        <v>0.8148</v>
      </c>
      <c r="P35" s="52">
        <f t="shared" si="9"/>
        <v>0.0014</v>
      </c>
      <c r="Q35" s="52">
        <f t="shared" si="9"/>
        <v>0.0112</v>
      </c>
      <c r="R35" s="52">
        <f t="shared" si="9"/>
        <v>0.0378</v>
      </c>
      <c r="S35" s="52">
        <f t="shared" si="9"/>
        <v>0.060200000000000004</v>
      </c>
      <c r="T35" s="52">
        <f t="shared" si="9"/>
        <v>0</v>
      </c>
      <c r="U35" s="52">
        <f t="shared" si="9"/>
        <v>0</v>
      </c>
      <c r="V35" s="52">
        <f t="shared" si="9"/>
        <v>0.4848</v>
      </c>
      <c r="W35" s="52">
        <f t="shared" si="9"/>
        <v>0.056799999999999996</v>
      </c>
      <c r="X35" s="52">
        <f t="shared" si="9"/>
        <v>0.24559999999999998</v>
      </c>
      <c r="Y35" s="52">
        <f t="shared" si="9"/>
        <v>0.1296</v>
      </c>
      <c r="Z35" s="52">
        <f t="shared" si="9"/>
        <v>0.9568</v>
      </c>
      <c r="AA35" s="52">
        <f t="shared" si="9"/>
        <v>0.4784</v>
      </c>
      <c r="AB35" s="52">
        <f t="shared" si="9"/>
        <v>1.7056</v>
      </c>
      <c r="AC35" s="52">
        <f t="shared" si="9"/>
        <v>0.24880000000000002</v>
      </c>
      <c r="AD35" s="52" t="s">
        <v>10</v>
      </c>
      <c r="AE35" s="52">
        <f t="shared" si="9"/>
        <v>0.4536</v>
      </c>
      <c r="AF35" s="52">
        <f t="shared" si="9"/>
        <v>0.11040000000000001</v>
      </c>
      <c r="AG35" s="52">
        <f t="shared" si="9"/>
        <v>0.5676</v>
      </c>
      <c r="AH35" s="52">
        <f t="shared" si="9"/>
        <v>0.2288</v>
      </c>
      <c r="AI35" s="52">
        <f t="shared" si="9"/>
        <v>0.012</v>
      </c>
      <c r="AJ35" s="52">
        <f t="shared" si="9"/>
        <v>0</v>
      </c>
      <c r="AK35" s="52">
        <f t="shared" si="9"/>
        <v>0.26480000000000004</v>
      </c>
      <c r="AL35" s="52">
        <f t="shared" si="9"/>
        <v>0.12</v>
      </c>
      <c r="AM35" s="52">
        <f t="shared" si="9"/>
        <v>0</v>
      </c>
      <c r="AN35" s="52">
        <f t="shared" si="9"/>
        <v>0</v>
      </c>
      <c r="AO35" s="52">
        <f t="shared" si="9"/>
        <v>0.0772</v>
      </c>
      <c r="AP35" s="52">
        <f t="shared" si="9"/>
        <v>0.0028</v>
      </c>
      <c r="AQ35" s="52">
        <f t="shared" si="9"/>
        <v>0</v>
      </c>
      <c r="AR35" s="52">
        <f t="shared" si="9"/>
        <v>0</v>
      </c>
      <c r="AS35" s="52">
        <f t="shared" si="9"/>
        <v>0.0016</v>
      </c>
      <c r="AT35" s="52">
        <f t="shared" si="9"/>
        <v>0</v>
      </c>
      <c r="AU35" s="52">
        <f t="shared" si="9"/>
        <v>0</v>
      </c>
      <c r="AV35" s="52">
        <f t="shared" si="9"/>
        <v>0</v>
      </c>
      <c r="AW35" s="52" t="s">
        <v>10</v>
      </c>
      <c r="AX35" s="52">
        <f t="shared" si="9"/>
        <v>0</v>
      </c>
      <c r="AY35" s="52">
        <f t="shared" si="9"/>
        <v>0</v>
      </c>
      <c r="AZ35" s="52">
        <f t="shared" si="9"/>
        <v>0.0088</v>
      </c>
      <c r="BA35" s="52">
        <f t="shared" si="9"/>
        <v>0</v>
      </c>
      <c r="BB35" s="52">
        <f t="shared" si="9"/>
        <v>0.1492</v>
      </c>
      <c r="BC35" s="52">
        <f t="shared" si="9"/>
        <v>0.0332</v>
      </c>
      <c r="BD35" s="52">
        <f t="shared" si="9"/>
        <v>0</v>
      </c>
      <c r="BE35" s="52">
        <f t="shared" si="9"/>
        <v>0.0008</v>
      </c>
      <c r="BF35" s="52">
        <f t="shared" si="9"/>
        <v>0.0008</v>
      </c>
      <c r="BG35" s="52">
        <f t="shared" si="9"/>
        <v>0</v>
      </c>
      <c r="BH35" s="52">
        <f t="shared" si="9"/>
        <v>1.8776</v>
      </c>
      <c r="BI35" s="52">
        <f t="shared" si="9"/>
        <v>0.2368</v>
      </c>
      <c r="BJ35" s="52">
        <f t="shared" si="9"/>
        <v>0.3384</v>
      </c>
      <c r="BK35" s="52">
        <f t="shared" si="9"/>
        <v>0.09040000000000001</v>
      </c>
      <c r="BL35" s="52">
        <f t="shared" si="9"/>
        <v>0.12040000000000001</v>
      </c>
      <c r="BM35" s="52">
        <f t="shared" si="9"/>
        <v>0.0884</v>
      </c>
    </row>
    <row r="36" spans="2:65" ht="24.75" customHeight="1">
      <c r="B36" s="43" t="s">
        <v>11</v>
      </c>
      <c r="C36" s="45" t="str">
        <f>INDEX($B$10:$B$33,MATCH(C$35,C$10:C$33,0),1)</f>
        <v> 13:00-14:00</v>
      </c>
      <c r="D36" s="45" t="str">
        <f aca="true" t="shared" si="10" ref="D36:BM36">INDEX($B$10:$B$33,MATCH(D$35,D$10:D$33,0),1)</f>
        <v> 13:00-14:00</v>
      </c>
      <c r="E36" s="45" t="str">
        <f t="shared" si="10"/>
        <v> 15:00-16:00</v>
      </c>
      <c r="F36" s="45" t="str">
        <f t="shared" si="10"/>
        <v> 13:00-14:00</v>
      </c>
      <c r="G36" s="45" t="str">
        <f t="shared" si="10"/>
        <v> 13:00-14:00</v>
      </c>
      <c r="H36" s="45" t="str">
        <f t="shared" si="10"/>
        <v> 12:00-13:00</v>
      </c>
      <c r="I36" s="45" t="str">
        <f t="shared" si="10"/>
        <v> 08:00-09:00</v>
      </c>
      <c r="J36" s="45" t="str">
        <f t="shared" si="10"/>
        <v> 08:00-09:00</v>
      </c>
      <c r="K36" s="43" t="s">
        <v>11</v>
      </c>
      <c r="L36" s="45" t="str">
        <f t="shared" si="10"/>
        <v> 15:00-16:00</v>
      </c>
      <c r="M36" s="45" t="str">
        <f t="shared" si="10"/>
        <v> 21:00-22:00</v>
      </c>
      <c r="N36" s="45" t="str">
        <f t="shared" si="10"/>
        <v> 15:00-16:00</v>
      </c>
      <c r="O36" s="45" t="str">
        <f t="shared" si="10"/>
        <v> 13:00-14:00</v>
      </c>
      <c r="P36" s="45" t="str">
        <f t="shared" si="10"/>
        <v> 01:00-02:00</v>
      </c>
      <c r="Q36" s="45" t="str">
        <f t="shared" si="10"/>
        <v> 18:00-19:00</v>
      </c>
      <c r="R36" s="45" t="str">
        <f t="shared" si="10"/>
        <v> 07:00-08:00</v>
      </c>
      <c r="S36" s="45" t="str">
        <f t="shared" si="10"/>
        <v> 08:00-09:00</v>
      </c>
      <c r="T36" s="45" t="str">
        <f t="shared" si="10"/>
        <v> 00:00-01:00</v>
      </c>
      <c r="U36" s="45" t="str">
        <f t="shared" si="10"/>
        <v> 00:00-01:00</v>
      </c>
      <c r="V36" s="45" t="str">
        <f t="shared" si="10"/>
        <v> 13:00-14:00</v>
      </c>
      <c r="W36" s="45" t="str">
        <f t="shared" si="10"/>
        <v> 13:00-14:00</v>
      </c>
      <c r="X36" s="45" t="str">
        <f t="shared" si="10"/>
        <v> 04:00-05:00</v>
      </c>
      <c r="Y36" s="45" t="str">
        <f t="shared" si="10"/>
        <v> 04:00-05:00</v>
      </c>
      <c r="Z36" s="45" t="str">
        <f t="shared" si="10"/>
        <v> 07:00-08:00</v>
      </c>
      <c r="AA36" s="45" t="str">
        <f t="shared" si="10"/>
        <v> 12:00-13:00</v>
      </c>
      <c r="AB36" s="45" t="str">
        <f t="shared" si="10"/>
        <v> 16:00-17:00</v>
      </c>
      <c r="AC36" s="45" t="str">
        <f t="shared" si="10"/>
        <v> 10:00-11:00</v>
      </c>
      <c r="AD36" s="43" t="s">
        <v>11</v>
      </c>
      <c r="AE36" s="45" t="str">
        <f t="shared" si="10"/>
        <v> 16:00-17:00</v>
      </c>
      <c r="AF36" s="45" t="str">
        <f t="shared" si="10"/>
        <v> 09:00-10:00</v>
      </c>
      <c r="AG36" s="45" t="str">
        <f t="shared" si="10"/>
        <v> 16:00-17:00</v>
      </c>
      <c r="AH36" s="45" t="str">
        <f t="shared" si="10"/>
        <v> 13:00-14:00</v>
      </c>
      <c r="AI36" s="45" t="str">
        <f t="shared" si="10"/>
        <v> 00:00-01:00</v>
      </c>
      <c r="AJ36" s="45" t="str">
        <f t="shared" si="10"/>
        <v> 00:00-01:00</v>
      </c>
      <c r="AK36" s="45" t="str">
        <f t="shared" si="10"/>
        <v> 13:00-14:00</v>
      </c>
      <c r="AL36" s="45" t="str">
        <f t="shared" si="10"/>
        <v> 08:00-09:00</v>
      </c>
      <c r="AM36" s="45" t="str">
        <f t="shared" si="10"/>
        <v> 00:00-01:00</v>
      </c>
      <c r="AN36" s="45" t="str">
        <f t="shared" si="10"/>
        <v> 00:00-01:00</v>
      </c>
      <c r="AO36" s="45" t="str">
        <f t="shared" si="10"/>
        <v> 15:00-16:00</v>
      </c>
      <c r="AP36" s="45" t="str">
        <f t="shared" si="10"/>
        <v> 20:00-21:00</v>
      </c>
      <c r="AQ36" s="45" t="str">
        <f t="shared" si="10"/>
        <v> 00:00-01:00</v>
      </c>
      <c r="AR36" s="45" t="str">
        <f t="shared" si="10"/>
        <v> 00:00-01:00</v>
      </c>
      <c r="AS36" s="45" t="str">
        <f t="shared" si="10"/>
        <v> 04:00-05:00</v>
      </c>
      <c r="AT36" s="45" t="str">
        <f t="shared" si="10"/>
        <v> 00:00-01:00</v>
      </c>
      <c r="AU36" s="45" t="str">
        <f t="shared" si="10"/>
        <v> 00:00-01:00</v>
      </c>
      <c r="AV36" s="45" t="str">
        <f t="shared" si="10"/>
        <v> 00:00-01:00</v>
      </c>
      <c r="AW36" s="43" t="s">
        <v>11</v>
      </c>
      <c r="AX36" s="45" t="str">
        <f t="shared" si="10"/>
        <v> 00:00-01:00</v>
      </c>
      <c r="AY36" s="45" t="str">
        <f t="shared" si="10"/>
        <v> 00:00-01:00</v>
      </c>
      <c r="AZ36" s="45" t="str">
        <f t="shared" si="10"/>
        <v> 06:00-07:00</v>
      </c>
      <c r="BA36" s="45" t="str">
        <f t="shared" si="10"/>
        <v> 00:00-01:00</v>
      </c>
      <c r="BB36" s="45" t="str">
        <f t="shared" si="10"/>
        <v> 14:00-15:00</v>
      </c>
      <c r="BC36" s="45" t="str">
        <f t="shared" si="10"/>
        <v> 07:00-08:00</v>
      </c>
      <c r="BD36" s="45" t="str">
        <f t="shared" si="10"/>
        <v> 00:00-01:00</v>
      </c>
      <c r="BE36" s="45" t="str">
        <f t="shared" si="10"/>
        <v> 23:00-24:00</v>
      </c>
      <c r="BF36" s="45" t="str">
        <f t="shared" si="10"/>
        <v> 03:00-04:00</v>
      </c>
      <c r="BG36" s="45" t="str">
        <f t="shared" si="10"/>
        <v> 00:00-01:00</v>
      </c>
      <c r="BH36" s="45" t="str">
        <f t="shared" si="10"/>
        <v> 16:00-17:00</v>
      </c>
      <c r="BI36" s="45" t="str">
        <f t="shared" si="10"/>
        <v> 15:00-16:00</v>
      </c>
      <c r="BJ36" s="45" t="str">
        <f t="shared" si="10"/>
        <v> 07:00-08:00</v>
      </c>
      <c r="BK36" s="45" t="str">
        <f t="shared" si="10"/>
        <v> 06:00-07:00</v>
      </c>
      <c r="BL36" s="45" t="str">
        <f t="shared" si="10"/>
        <v> 13:00-14:00</v>
      </c>
      <c r="BM36" s="45" t="str">
        <f t="shared" si="10"/>
        <v> 13:00-14:00</v>
      </c>
    </row>
    <row r="37" spans="1:65" s="57" customFormat="1" ht="15.75" customHeight="1">
      <c r="A37" s="55"/>
      <c r="B37" s="56" t="s">
        <v>12</v>
      </c>
      <c r="C37" s="56">
        <f>MIN(C$10:C$33)</f>
        <v>8.4611</v>
      </c>
      <c r="D37" s="56">
        <f aca="true" t="shared" si="11" ref="D37:BM37">MIN(D$10:D$33)</f>
        <v>2.1658999999999997</v>
      </c>
      <c r="E37" s="56">
        <f t="shared" si="11"/>
        <v>4.6389</v>
      </c>
      <c r="F37" s="56">
        <f t="shared" si="11"/>
        <v>1.0227</v>
      </c>
      <c r="G37" s="56">
        <f t="shared" si="11"/>
        <v>3.7872</v>
      </c>
      <c r="H37" s="56">
        <f t="shared" si="11"/>
        <v>1.0732</v>
      </c>
      <c r="I37" s="56">
        <f t="shared" si="11"/>
        <v>0.033600000000000005</v>
      </c>
      <c r="J37" s="56">
        <f t="shared" si="11"/>
        <v>0.0378</v>
      </c>
      <c r="K37" s="56" t="s">
        <v>12</v>
      </c>
      <c r="L37" s="56">
        <f t="shared" si="11"/>
        <v>2.2995</v>
      </c>
      <c r="M37" s="56">
        <f t="shared" si="11"/>
        <v>0.4515</v>
      </c>
      <c r="N37" s="56">
        <f t="shared" si="11"/>
        <v>2.3394</v>
      </c>
      <c r="O37" s="56">
        <f t="shared" si="11"/>
        <v>0.525</v>
      </c>
      <c r="P37" s="56">
        <f t="shared" si="11"/>
        <v>0</v>
      </c>
      <c r="Q37" s="56">
        <f t="shared" si="11"/>
        <v>0.007</v>
      </c>
      <c r="R37" s="56">
        <f t="shared" si="11"/>
        <v>0.033600000000000005</v>
      </c>
      <c r="S37" s="56">
        <f t="shared" si="11"/>
        <v>0.0294</v>
      </c>
      <c r="T37" s="56">
        <f t="shared" si="11"/>
        <v>0</v>
      </c>
      <c r="U37" s="56">
        <f t="shared" si="11"/>
        <v>0</v>
      </c>
      <c r="V37" s="56">
        <f t="shared" si="11"/>
        <v>0.1904</v>
      </c>
      <c r="W37" s="56">
        <f t="shared" si="11"/>
        <v>0.0188</v>
      </c>
      <c r="X37" s="56">
        <f t="shared" si="11"/>
        <v>0.2328</v>
      </c>
      <c r="Y37" s="56">
        <f t="shared" si="11"/>
        <v>0.1232</v>
      </c>
      <c r="Z37" s="56">
        <f t="shared" si="11"/>
        <v>0.552</v>
      </c>
      <c r="AA37" s="56">
        <f t="shared" si="11"/>
        <v>0.1576</v>
      </c>
      <c r="AB37" s="56">
        <f t="shared" si="11"/>
        <v>0.7392000000000001</v>
      </c>
      <c r="AC37" s="56">
        <f t="shared" si="11"/>
        <v>0.1424</v>
      </c>
      <c r="AD37" s="56" t="s">
        <v>12</v>
      </c>
      <c r="AE37" s="56">
        <f t="shared" si="11"/>
        <v>0.2544</v>
      </c>
      <c r="AF37" s="56">
        <f t="shared" si="11"/>
        <v>0.068</v>
      </c>
      <c r="AG37" s="56">
        <f t="shared" si="11"/>
        <v>0.3344</v>
      </c>
      <c r="AH37" s="56">
        <f t="shared" si="11"/>
        <v>0.1448</v>
      </c>
      <c r="AI37" s="56">
        <f t="shared" si="11"/>
        <v>0.0116</v>
      </c>
      <c r="AJ37" s="56">
        <f t="shared" si="11"/>
        <v>0</v>
      </c>
      <c r="AK37" s="56">
        <f t="shared" si="11"/>
        <v>0.1984</v>
      </c>
      <c r="AL37" s="56">
        <f t="shared" si="11"/>
        <v>0.1016</v>
      </c>
      <c r="AM37" s="56">
        <f t="shared" si="11"/>
        <v>0</v>
      </c>
      <c r="AN37" s="56">
        <f t="shared" si="11"/>
        <v>0</v>
      </c>
      <c r="AO37" s="56">
        <f t="shared" si="11"/>
        <v>0.052399999999999995</v>
      </c>
      <c r="AP37" s="56">
        <f t="shared" si="11"/>
        <v>0</v>
      </c>
      <c r="AQ37" s="56">
        <f t="shared" si="11"/>
        <v>0</v>
      </c>
      <c r="AR37" s="56">
        <f t="shared" si="11"/>
        <v>0</v>
      </c>
      <c r="AS37" s="56">
        <f t="shared" si="11"/>
        <v>0.0008</v>
      </c>
      <c r="AT37" s="56">
        <f t="shared" si="11"/>
        <v>0</v>
      </c>
      <c r="AU37" s="56">
        <f t="shared" si="11"/>
        <v>0</v>
      </c>
      <c r="AV37" s="56">
        <f t="shared" si="11"/>
        <v>0</v>
      </c>
      <c r="AW37" s="56" t="s">
        <v>12</v>
      </c>
      <c r="AX37" s="56">
        <f t="shared" si="11"/>
        <v>0</v>
      </c>
      <c r="AY37" s="56">
        <f t="shared" si="11"/>
        <v>0</v>
      </c>
      <c r="AZ37" s="56">
        <f t="shared" si="11"/>
        <v>0</v>
      </c>
      <c r="BA37" s="56">
        <f t="shared" si="11"/>
        <v>0</v>
      </c>
      <c r="BB37" s="56">
        <f t="shared" si="11"/>
        <v>0.078</v>
      </c>
      <c r="BC37" s="56">
        <f t="shared" si="11"/>
        <v>0.020399999999999998</v>
      </c>
      <c r="BD37" s="56">
        <f t="shared" si="11"/>
        <v>0</v>
      </c>
      <c r="BE37" s="56">
        <f t="shared" si="11"/>
        <v>0</v>
      </c>
      <c r="BF37" s="56">
        <f t="shared" si="11"/>
        <v>0</v>
      </c>
      <c r="BG37" s="56">
        <f t="shared" si="11"/>
        <v>0</v>
      </c>
      <c r="BH37" s="56">
        <f t="shared" si="11"/>
        <v>0.9328</v>
      </c>
      <c r="BI37" s="56">
        <f t="shared" si="11"/>
        <v>0.1728</v>
      </c>
      <c r="BJ37" s="56">
        <f t="shared" si="11"/>
        <v>0.084</v>
      </c>
      <c r="BK37" s="56">
        <f t="shared" si="11"/>
        <v>0.0344</v>
      </c>
      <c r="BL37" s="56">
        <f t="shared" si="11"/>
        <v>0.0756</v>
      </c>
      <c r="BM37" s="56">
        <f t="shared" si="11"/>
        <v>0.0304</v>
      </c>
    </row>
    <row r="38" spans="2:65" ht="24.75" customHeight="1">
      <c r="B38" s="43" t="s">
        <v>13</v>
      </c>
      <c r="C38" s="45" t="str">
        <f>INDEX($B$10:$B$33,MATCH(C$37,C$10:C$33,0),1)</f>
        <v> 01:00-02:00</v>
      </c>
      <c r="D38" s="45" t="str">
        <f aca="true" t="shared" si="12" ref="D38:BM38">INDEX($B$10:$B$33,MATCH(D$37,D$10:D$33,0),1)</f>
        <v> 02:00-03:00</v>
      </c>
      <c r="E38" s="45" t="str">
        <f t="shared" si="12"/>
        <v> 01:00-02:00</v>
      </c>
      <c r="F38" s="45" t="str">
        <f t="shared" si="12"/>
        <v> 01:00-02:00</v>
      </c>
      <c r="G38" s="45" t="str">
        <f t="shared" si="12"/>
        <v> 01:00-02:00</v>
      </c>
      <c r="H38" s="45" t="str">
        <f t="shared" si="12"/>
        <v> 02:00-03:00</v>
      </c>
      <c r="I38" s="45" t="str">
        <f t="shared" si="12"/>
        <v> 02:00-03:00</v>
      </c>
      <c r="J38" s="45" t="str">
        <f t="shared" si="12"/>
        <v> 15:00-16:00</v>
      </c>
      <c r="K38" s="43" t="s">
        <v>13</v>
      </c>
      <c r="L38" s="45" t="str">
        <f t="shared" si="12"/>
        <v> 01:00-02:00</v>
      </c>
      <c r="M38" s="45" t="str">
        <f t="shared" si="12"/>
        <v> 01:00-02:00</v>
      </c>
      <c r="N38" s="45" t="str">
        <f t="shared" si="12"/>
        <v> 01:00-02:00</v>
      </c>
      <c r="O38" s="45" t="str">
        <f t="shared" si="12"/>
        <v> 21:00-22:00</v>
      </c>
      <c r="P38" s="45" t="str">
        <f t="shared" si="12"/>
        <v> 00:00-01:00</v>
      </c>
      <c r="Q38" s="45" t="str">
        <f t="shared" si="12"/>
        <v> 01:00-02:00</v>
      </c>
      <c r="R38" s="45" t="str">
        <f t="shared" si="12"/>
        <v> 01:00-02:00</v>
      </c>
      <c r="S38" s="45" t="str">
        <f t="shared" si="12"/>
        <v> 13:00-14:00</v>
      </c>
      <c r="T38" s="45" t="str">
        <f t="shared" si="12"/>
        <v> 00:00-01:00</v>
      </c>
      <c r="U38" s="45" t="str">
        <f t="shared" si="12"/>
        <v> 00:00-01:00</v>
      </c>
      <c r="V38" s="45" t="str">
        <f t="shared" si="12"/>
        <v> 01:00-02:00</v>
      </c>
      <c r="W38" s="45" t="str">
        <f t="shared" si="12"/>
        <v> 04:00-05:00</v>
      </c>
      <c r="X38" s="45" t="str">
        <f t="shared" si="12"/>
        <v> 07:00-08:00</v>
      </c>
      <c r="Y38" s="45" t="str">
        <f t="shared" si="12"/>
        <v> 16:00-17:00</v>
      </c>
      <c r="Z38" s="45" t="str">
        <f t="shared" si="12"/>
        <v> 00:00-01:00</v>
      </c>
      <c r="AA38" s="45" t="str">
        <f t="shared" si="12"/>
        <v> 23:00-24:00</v>
      </c>
      <c r="AB38" s="45" t="str">
        <f t="shared" si="12"/>
        <v> 01:00-02:00</v>
      </c>
      <c r="AC38" s="45" t="str">
        <f t="shared" si="12"/>
        <v> 02:00-03:00</v>
      </c>
      <c r="AD38" s="43" t="s">
        <v>13</v>
      </c>
      <c r="AE38" s="45" t="str">
        <f t="shared" si="12"/>
        <v> 01:00-02:00</v>
      </c>
      <c r="AF38" s="45" t="str">
        <f t="shared" si="12"/>
        <v> 02:00-03:00</v>
      </c>
      <c r="AG38" s="45" t="str">
        <f t="shared" si="12"/>
        <v> 00:00-01:00</v>
      </c>
      <c r="AH38" s="45" t="str">
        <f t="shared" si="12"/>
        <v> 02:00-03:00</v>
      </c>
      <c r="AI38" s="45" t="str">
        <f t="shared" si="12"/>
        <v> 01:00-02:00</v>
      </c>
      <c r="AJ38" s="45" t="str">
        <f t="shared" si="12"/>
        <v> 00:00-01:00</v>
      </c>
      <c r="AK38" s="45" t="str">
        <f t="shared" si="12"/>
        <v> 00:00-01:00</v>
      </c>
      <c r="AL38" s="45" t="str">
        <f t="shared" si="12"/>
        <v> 10:00-11:00</v>
      </c>
      <c r="AM38" s="45" t="str">
        <f t="shared" si="12"/>
        <v> 00:00-01:00</v>
      </c>
      <c r="AN38" s="45" t="str">
        <f t="shared" si="12"/>
        <v> 00:00-01:00</v>
      </c>
      <c r="AO38" s="45" t="str">
        <f t="shared" si="12"/>
        <v> 00:00-01:00</v>
      </c>
      <c r="AP38" s="45" t="str">
        <f t="shared" si="12"/>
        <v> 00:00-01:00</v>
      </c>
      <c r="AQ38" s="45" t="str">
        <f t="shared" si="12"/>
        <v> 00:00-01:00</v>
      </c>
      <c r="AR38" s="45" t="str">
        <f t="shared" si="12"/>
        <v> 00:00-01:00</v>
      </c>
      <c r="AS38" s="45" t="str">
        <f t="shared" si="12"/>
        <v> 00:00-01:00</v>
      </c>
      <c r="AT38" s="45" t="str">
        <f t="shared" si="12"/>
        <v> 00:00-01:00</v>
      </c>
      <c r="AU38" s="45" t="str">
        <f t="shared" si="12"/>
        <v> 00:00-01:00</v>
      </c>
      <c r="AV38" s="45" t="str">
        <f t="shared" si="12"/>
        <v> 00:00-01:00</v>
      </c>
      <c r="AW38" s="43" t="s">
        <v>13</v>
      </c>
      <c r="AX38" s="45" t="str">
        <f t="shared" si="12"/>
        <v> 00:00-01:00</v>
      </c>
      <c r="AY38" s="45" t="str">
        <f t="shared" si="12"/>
        <v> 00:00-01:00</v>
      </c>
      <c r="AZ38" s="45" t="str">
        <f t="shared" si="12"/>
        <v> 08:00-09:00</v>
      </c>
      <c r="BA38" s="45" t="str">
        <f t="shared" si="12"/>
        <v> 00:00-01:00</v>
      </c>
      <c r="BB38" s="45" t="str">
        <f t="shared" si="12"/>
        <v> 23:00-24:00</v>
      </c>
      <c r="BC38" s="45" t="str">
        <f t="shared" si="12"/>
        <v> 18:00-19:00</v>
      </c>
      <c r="BD38" s="45" t="str">
        <f t="shared" si="12"/>
        <v> 00:00-01:00</v>
      </c>
      <c r="BE38" s="45" t="str">
        <f t="shared" si="12"/>
        <v> 00:00-01:00</v>
      </c>
      <c r="BF38" s="45" t="str">
        <f t="shared" si="12"/>
        <v> 00:00-01:00</v>
      </c>
      <c r="BG38" s="45" t="str">
        <f t="shared" si="12"/>
        <v> 00:00-01:00</v>
      </c>
      <c r="BH38" s="45" t="str">
        <f t="shared" si="12"/>
        <v> 01:00-02:00</v>
      </c>
      <c r="BI38" s="45" t="str">
        <f t="shared" si="12"/>
        <v> 02:00-03:00</v>
      </c>
      <c r="BJ38" s="45" t="str">
        <f t="shared" si="12"/>
        <v> 02:00-03:00</v>
      </c>
      <c r="BK38" s="45" t="str">
        <f t="shared" si="12"/>
        <v> 02:00-03:00</v>
      </c>
      <c r="BL38" s="45" t="str">
        <f t="shared" si="12"/>
        <v> 04:00-05:00</v>
      </c>
      <c r="BM38" s="45" t="str">
        <f t="shared" si="12"/>
        <v> 06:00-07:00</v>
      </c>
    </row>
    <row r="39" spans="2:65" ht="15.75" customHeight="1">
      <c r="B39" s="43" t="s">
        <v>40</v>
      </c>
      <c r="C39" s="46">
        <f>C34/C35</f>
        <v>0.836190269968384</v>
      </c>
      <c r="D39" s="46">
        <f aca="true" t="shared" si="13" ref="D39:S39">D34/D35</f>
        <v>0.8429492417309453</v>
      </c>
      <c r="E39" s="46">
        <f t="shared" si="13"/>
        <v>0.8497088791848618</v>
      </c>
      <c r="F39" s="46">
        <f t="shared" si="13"/>
        <v>0.8769119198312234</v>
      </c>
      <c r="G39" s="46">
        <f t="shared" si="13"/>
        <v>0.811938175154321</v>
      </c>
      <c r="H39" s="46">
        <f t="shared" si="13"/>
        <v>0.8027522033364811</v>
      </c>
      <c r="I39" s="46">
        <f t="shared" si="13"/>
        <v>0.9375000000000003</v>
      </c>
      <c r="J39" s="46">
        <f t="shared" si="13"/>
        <v>0.8027210884353742</v>
      </c>
      <c r="K39" s="43" t="s">
        <v>40</v>
      </c>
      <c r="L39" s="46">
        <f t="shared" si="13"/>
        <v>0.8660507475257948</v>
      </c>
      <c r="M39" s="46">
        <f t="shared" si="13"/>
        <v>0.8452380952380952</v>
      </c>
      <c r="N39" s="46">
        <f t="shared" si="13"/>
        <v>0.83574064074874</v>
      </c>
      <c r="O39" s="46">
        <f t="shared" si="13"/>
        <v>0.8336554982817871</v>
      </c>
      <c r="P39" s="46">
        <f t="shared" si="13"/>
        <v>0.29166666666666663</v>
      </c>
      <c r="Q39" s="46">
        <f t="shared" si="13"/>
        <v>0.7656249999999998</v>
      </c>
      <c r="R39" s="46">
        <f t="shared" si="13"/>
        <v>0.9614197530864199</v>
      </c>
      <c r="S39" s="46">
        <f t="shared" si="13"/>
        <v>0.7722868217054262</v>
      </c>
      <c r="T39" s="46" t="e">
        <f aca="true" t="shared" si="14" ref="T39:AC39">T34/T35</f>
        <v>#DIV/0!</v>
      </c>
      <c r="U39" s="46" t="e">
        <f t="shared" si="14"/>
        <v>#DIV/0!</v>
      </c>
      <c r="V39" s="46">
        <f t="shared" si="14"/>
        <v>0.7154496699669965</v>
      </c>
      <c r="W39" s="46">
        <f t="shared" si="14"/>
        <v>0.7227112676056339</v>
      </c>
      <c r="X39" s="46">
        <f t="shared" si="14"/>
        <v>0.9663409337676437</v>
      </c>
      <c r="Y39" s="46">
        <f t="shared" si="14"/>
        <v>0.969135802469136</v>
      </c>
      <c r="Z39" s="46">
        <f t="shared" si="14"/>
        <v>0.7532051282051282</v>
      </c>
      <c r="AA39" s="46">
        <f t="shared" si="14"/>
        <v>0.5781075808249723</v>
      </c>
      <c r="AB39" s="46">
        <f t="shared" si="14"/>
        <v>0.7878556910569104</v>
      </c>
      <c r="AC39" s="46">
        <f t="shared" si="14"/>
        <v>0.7804126473740622</v>
      </c>
      <c r="AD39" s="43" t="s">
        <v>40</v>
      </c>
      <c r="AE39" s="46">
        <f aca="true" t="shared" si="15" ref="AE39:AV39">AE34/AE35</f>
        <v>0.83641975308642</v>
      </c>
      <c r="AF39" s="46">
        <f t="shared" si="15"/>
        <v>0.7641908212560388</v>
      </c>
      <c r="AG39" s="46">
        <f t="shared" si="15"/>
        <v>0.8060253699788583</v>
      </c>
      <c r="AH39" s="46">
        <f t="shared" si="15"/>
        <v>0.8305652680652682</v>
      </c>
      <c r="AI39" s="46">
        <f t="shared" si="15"/>
        <v>0.9861111111111114</v>
      </c>
      <c r="AJ39" s="46" t="e">
        <f t="shared" si="15"/>
        <v>#DIV/0!</v>
      </c>
      <c r="AK39" s="46">
        <f t="shared" si="15"/>
        <v>0.875</v>
      </c>
      <c r="AL39" s="46">
        <f t="shared" si="15"/>
        <v>0.9080555555555556</v>
      </c>
      <c r="AM39" s="46" t="e">
        <f t="shared" si="15"/>
        <v>#DIV/0!</v>
      </c>
      <c r="AN39" s="46" t="e">
        <f t="shared" si="15"/>
        <v>#DIV/0!</v>
      </c>
      <c r="AO39" s="46">
        <f t="shared" si="15"/>
        <v>0.8508203799654576</v>
      </c>
      <c r="AP39" s="46">
        <f t="shared" si="15"/>
        <v>0.45238095238095244</v>
      </c>
      <c r="AQ39" s="46" t="e">
        <f t="shared" si="15"/>
        <v>#DIV/0!</v>
      </c>
      <c r="AR39" s="46" t="e">
        <f t="shared" si="15"/>
        <v>#DIV/0!</v>
      </c>
      <c r="AS39" s="46">
        <f t="shared" si="15"/>
        <v>0.5624999999999999</v>
      </c>
      <c r="AT39" s="46" t="e">
        <f t="shared" si="15"/>
        <v>#DIV/0!</v>
      </c>
      <c r="AU39" s="46" t="e">
        <f t="shared" si="15"/>
        <v>#DIV/0!</v>
      </c>
      <c r="AV39" s="46" t="e">
        <f t="shared" si="15"/>
        <v>#DIV/0!</v>
      </c>
      <c r="AW39" s="43" t="s">
        <v>40</v>
      </c>
      <c r="AX39" s="46" t="e">
        <f aca="true" t="shared" si="16" ref="AX39:BM39">AX34/AX35</f>
        <v>#DIV/0!</v>
      </c>
      <c r="AY39" s="46" t="e">
        <f t="shared" si="16"/>
        <v>#DIV/0!</v>
      </c>
      <c r="AZ39" s="46">
        <f t="shared" si="16"/>
        <v>0.16666666666666663</v>
      </c>
      <c r="BA39" s="46" t="e">
        <f t="shared" si="16"/>
        <v>#DIV/0!</v>
      </c>
      <c r="BB39" s="46">
        <f t="shared" si="16"/>
        <v>0.735142984807864</v>
      </c>
      <c r="BC39" s="46">
        <f t="shared" si="16"/>
        <v>0.7494979919678714</v>
      </c>
      <c r="BD39" s="46" t="e">
        <f t="shared" si="16"/>
        <v>#DIV/0!</v>
      </c>
      <c r="BE39" s="46">
        <f t="shared" si="16"/>
        <v>0.041666666666666664</v>
      </c>
      <c r="BF39" s="46">
        <f t="shared" si="16"/>
        <v>0.25</v>
      </c>
      <c r="BG39" s="46" t="e">
        <f t="shared" si="16"/>
        <v>#DIV/0!</v>
      </c>
      <c r="BH39" s="46">
        <f t="shared" si="16"/>
        <v>0.7754225252094874</v>
      </c>
      <c r="BI39" s="46">
        <f t="shared" si="16"/>
        <v>0.8633164414414415</v>
      </c>
      <c r="BJ39" s="46">
        <f t="shared" si="16"/>
        <v>0.45990937746256894</v>
      </c>
      <c r="BK39" s="46">
        <f t="shared" si="16"/>
        <v>0.5789085545722714</v>
      </c>
      <c r="BL39" s="46">
        <f t="shared" si="16"/>
        <v>0.7771317829457365</v>
      </c>
      <c r="BM39" s="46">
        <f t="shared" si="16"/>
        <v>0.6389517345399698</v>
      </c>
    </row>
    <row r="40" spans="1:65" s="30" customFormat="1" ht="15.75" customHeight="1">
      <c r="A40" s="29"/>
      <c r="B40" s="48" t="s">
        <v>41</v>
      </c>
      <c r="C40" s="47">
        <f>SUM(C10:C33)</f>
        <v>282.67780000000005</v>
      </c>
      <c r="D40" s="47">
        <f aca="true" t="shared" si="17" ref="D40:S40">SUM(D10:D33)</f>
        <v>61.898100000000014</v>
      </c>
      <c r="E40" s="47">
        <f t="shared" si="17"/>
        <v>147.10500000000002</v>
      </c>
      <c r="F40" s="47">
        <f t="shared" si="17"/>
        <v>27.93209999999999</v>
      </c>
      <c r="G40" s="47">
        <f t="shared" si="17"/>
        <v>134.69079999999997</v>
      </c>
      <c r="H40" s="47">
        <f t="shared" si="17"/>
        <v>32.644400000000005</v>
      </c>
      <c r="I40" s="47">
        <f t="shared" si="17"/>
        <v>0.8820000000000002</v>
      </c>
      <c r="J40" s="47">
        <f t="shared" si="17"/>
        <v>1.3216</v>
      </c>
      <c r="K40" s="48" t="s">
        <v>41</v>
      </c>
      <c r="L40" s="47">
        <f t="shared" si="17"/>
        <v>69.09629999999999</v>
      </c>
      <c r="M40" s="47">
        <f t="shared" si="17"/>
        <v>11.629799999999998</v>
      </c>
      <c r="N40" s="47">
        <f t="shared" si="17"/>
        <v>78.00869999999999</v>
      </c>
      <c r="O40" s="47">
        <f t="shared" si="17"/>
        <v>16.302300000000002</v>
      </c>
      <c r="P40" s="47">
        <f t="shared" si="17"/>
        <v>0.0098</v>
      </c>
      <c r="Q40" s="47">
        <f t="shared" si="17"/>
        <v>0.20579999999999996</v>
      </c>
      <c r="R40" s="47">
        <f t="shared" si="17"/>
        <v>0.8722000000000002</v>
      </c>
      <c r="S40" s="47">
        <f t="shared" si="17"/>
        <v>1.1158</v>
      </c>
      <c r="T40" s="47">
        <f aca="true" t="shared" si="18" ref="T40:AC40">SUM(T10:T33)</f>
        <v>0</v>
      </c>
      <c r="U40" s="47">
        <f t="shared" si="18"/>
        <v>0</v>
      </c>
      <c r="V40" s="47">
        <f t="shared" si="18"/>
        <v>8.324399999999999</v>
      </c>
      <c r="W40" s="47">
        <f t="shared" si="18"/>
        <v>0.9852000000000001</v>
      </c>
      <c r="X40" s="47">
        <f t="shared" si="18"/>
        <v>5.695999999999999</v>
      </c>
      <c r="Y40" s="47">
        <f t="shared" si="18"/>
        <v>3.0144</v>
      </c>
      <c r="Z40" s="47">
        <f t="shared" si="18"/>
        <v>17.296</v>
      </c>
      <c r="AA40" s="47">
        <f t="shared" si="18"/>
        <v>6.637600000000002</v>
      </c>
      <c r="AB40" s="47">
        <f t="shared" si="18"/>
        <v>32.2504</v>
      </c>
      <c r="AC40" s="47">
        <f t="shared" si="18"/>
        <v>4.660000000000001</v>
      </c>
      <c r="AD40" s="48" t="s">
        <v>41</v>
      </c>
      <c r="AE40" s="47">
        <f aca="true" t="shared" si="19" ref="AE40:AV40">SUM(AE10:AE33)</f>
        <v>9.105600000000003</v>
      </c>
      <c r="AF40" s="47">
        <f t="shared" si="19"/>
        <v>2.0248000000000004</v>
      </c>
      <c r="AG40" s="47">
        <f t="shared" si="19"/>
        <v>10.979999999999999</v>
      </c>
      <c r="AH40" s="47">
        <f t="shared" si="19"/>
        <v>4.5608</v>
      </c>
      <c r="AI40" s="47">
        <f t="shared" si="19"/>
        <v>0.2840000000000001</v>
      </c>
      <c r="AJ40" s="47">
        <f t="shared" si="19"/>
        <v>0</v>
      </c>
      <c r="AK40" s="47">
        <f t="shared" si="19"/>
        <v>5.560800000000001</v>
      </c>
      <c r="AL40" s="47">
        <f t="shared" si="19"/>
        <v>2.6152</v>
      </c>
      <c r="AM40" s="47">
        <f t="shared" si="19"/>
        <v>0</v>
      </c>
      <c r="AN40" s="47">
        <f t="shared" si="19"/>
        <v>0</v>
      </c>
      <c r="AO40" s="47">
        <f t="shared" si="19"/>
        <v>1.5763999999999998</v>
      </c>
      <c r="AP40" s="47">
        <f t="shared" si="19"/>
        <v>0.030400000000000003</v>
      </c>
      <c r="AQ40" s="47">
        <f t="shared" si="19"/>
        <v>0</v>
      </c>
      <c r="AR40" s="47">
        <f t="shared" si="19"/>
        <v>0</v>
      </c>
      <c r="AS40" s="47">
        <f t="shared" si="19"/>
        <v>0.021599999999999998</v>
      </c>
      <c r="AT40" s="47">
        <f t="shared" si="19"/>
        <v>0</v>
      </c>
      <c r="AU40" s="47">
        <f t="shared" si="19"/>
        <v>0</v>
      </c>
      <c r="AV40" s="47">
        <f t="shared" si="19"/>
        <v>0</v>
      </c>
      <c r="AW40" s="48" t="s">
        <v>41</v>
      </c>
      <c r="AX40" s="47">
        <f aca="true" t="shared" si="20" ref="AX40:BM40">SUM(AX10:AX33)</f>
        <v>0</v>
      </c>
      <c r="AY40" s="47">
        <f t="shared" si="20"/>
        <v>0</v>
      </c>
      <c r="AZ40" s="47">
        <f t="shared" si="20"/>
        <v>0.035199999999999995</v>
      </c>
      <c r="BA40" s="47">
        <f t="shared" si="20"/>
        <v>0</v>
      </c>
      <c r="BB40" s="47">
        <f t="shared" si="20"/>
        <v>2.6323999999999996</v>
      </c>
      <c r="BC40" s="47">
        <f t="shared" si="20"/>
        <v>0.5972</v>
      </c>
      <c r="BD40" s="47">
        <f t="shared" si="20"/>
        <v>0</v>
      </c>
      <c r="BE40" s="47">
        <f t="shared" si="20"/>
        <v>0.0008</v>
      </c>
      <c r="BF40" s="47">
        <f t="shared" si="20"/>
        <v>0.0048000000000000004</v>
      </c>
      <c r="BG40" s="47">
        <f t="shared" si="20"/>
        <v>0</v>
      </c>
      <c r="BH40" s="47">
        <f t="shared" si="20"/>
        <v>34.942400000000006</v>
      </c>
      <c r="BI40" s="47">
        <f t="shared" si="20"/>
        <v>4.9064000000000005</v>
      </c>
      <c r="BJ40" s="47">
        <f t="shared" si="20"/>
        <v>3.7351999999999994</v>
      </c>
      <c r="BK40" s="47">
        <f t="shared" si="20"/>
        <v>1.256</v>
      </c>
      <c r="BL40" s="47">
        <f t="shared" si="20"/>
        <v>2.2456</v>
      </c>
      <c r="BM40" s="47">
        <f t="shared" si="20"/>
        <v>1.3556</v>
      </c>
    </row>
    <row r="42" spans="12:19" ht="12.75">
      <c r="L42" s="34"/>
      <c r="M42" s="34"/>
      <c r="N42" s="34"/>
      <c r="O42" s="34"/>
      <c r="P42" s="58"/>
      <c r="Q42" s="58"/>
      <c r="R42" s="58"/>
      <c r="S42" s="58"/>
    </row>
    <row r="43" spans="5:54" ht="15">
      <c r="E43" s="35"/>
      <c r="P43" s="58"/>
      <c r="Q43" s="58"/>
      <c r="R43" s="58"/>
      <c r="S43" s="58"/>
      <c r="T43" s="34"/>
      <c r="BB43" s="33" t="s">
        <v>71</v>
      </c>
    </row>
    <row r="45" spans="12:65" ht="12.75"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2:65" ht="12.75"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2:65" ht="12.75"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2:65" ht="12.75"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2:65" ht="12.75"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2:65" ht="12.75"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2:65" ht="12.75"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2:65" ht="12.75"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2:65" ht="12.75"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2:65" ht="12.75"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2:65" ht="12.75"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2:65" ht="12.75"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2:65" ht="12.75"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2:65" ht="12.75"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2:65" ht="12.75"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2:65" ht="12.75"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2:65" ht="12.75"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2:65" ht="12.75"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2:65" ht="12.75"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2:65" ht="12.75"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2:65" ht="12.75"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2:65" ht="12.75"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</row>
    <row r="67" spans="12:65" ht="12.75"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</row>
    <row r="68" spans="12:65" ht="12.75"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</row>
  </sheetData>
  <sheetProtection/>
  <mergeCells count="35">
    <mergeCell ref="C6:D6"/>
    <mergeCell ref="E6:H6"/>
    <mergeCell ref="L6:O6"/>
    <mergeCell ref="C7:D7"/>
    <mergeCell ref="E7:F7"/>
    <mergeCell ref="G7:H7"/>
    <mergeCell ref="L7:M7"/>
    <mergeCell ref="N7:O7"/>
    <mergeCell ref="AE7:AF7"/>
    <mergeCell ref="AG7:AH7"/>
    <mergeCell ref="AI7:AJ7"/>
    <mergeCell ref="T7:U7"/>
    <mergeCell ref="V7:W7"/>
    <mergeCell ref="X7:Y7"/>
    <mergeCell ref="Z7:AA7"/>
    <mergeCell ref="BL7:BM7"/>
    <mergeCell ref="Q6:R6"/>
    <mergeCell ref="X6:Y6"/>
    <mergeCell ref="BB7:BC7"/>
    <mergeCell ref="BD7:BE7"/>
    <mergeCell ref="BF7:BG7"/>
    <mergeCell ref="BH7:BI7"/>
    <mergeCell ref="AS7:AT7"/>
    <mergeCell ref="AU7:AV7"/>
    <mergeCell ref="AX7:AY7"/>
    <mergeCell ref="P7:Q7"/>
    <mergeCell ref="R7:S7"/>
    <mergeCell ref="I7:J7"/>
    <mergeCell ref="BJ7:BK7"/>
    <mergeCell ref="AZ7:BA7"/>
    <mergeCell ref="AK7:AL7"/>
    <mergeCell ref="AM7:AN7"/>
    <mergeCell ref="AO7:AP7"/>
    <mergeCell ref="AQ7:AR7"/>
    <mergeCell ref="AB7:AC7"/>
  </mergeCells>
  <conditionalFormatting sqref="C10:K33 AD10:AD33 AW10:AW33">
    <cfRule type="cellIs" priority="79" dxfId="12" operator="equal" stopIfTrue="1">
      <formula>C$37</formula>
    </cfRule>
    <cfRule type="cellIs" priority="80" dxfId="13" operator="equal" stopIfTrue="1">
      <formula>C$35</formula>
    </cfRule>
  </conditionalFormatting>
  <conditionalFormatting sqref="L10:O33">
    <cfRule type="cellIs" priority="9" dxfId="12" operator="equal" stopIfTrue="1">
      <formula>L$37</formula>
    </cfRule>
    <cfRule type="cellIs" priority="10" dxfId="13" operator="equal" stopIfTrue="1">
      <formula>L$35</formula>
    </cfRule>
  </conditionalFormatting>
  <conditionalFormatting sqref="T10:AC33">
    <cfRule type="cellIs" priority="7" dxfId="12" operator="equal" stopIfTrue="1">
      <formula>T$37</formula>
    </cfRule>
    <cfRule type="cellIs" priority="8" dxfId="13" operator="equal" stopIfTrue="1">
      <formula>T$35</formula>
    </cfRule>
  </conditionalFormatting>
  <conditionalFormatting sqref="AE10:AV33">
    <cfRule type="cellIs" priority="5" dxfId="12" operator="equal" stopIfTrue="1">
      <formula>AE$37</formula>
    </cfRule>
    <cfRule type="cellIs" priority="6" dxfId="13" operator="equal" stopIfTrue="1">
      <formula>AE$35</formula>
    </cfRule>
  </conditionalFormatting>
  <conditionalFormatting sqref="AX10:BM33">
    <cfRule type="cellIs" priority="3" dxfId="12" operator="equal" stopIfTrue="1">
      <formula>AX$37</formula>
    </cfRule>
    <cfRule type="cellIs" priority="4" dxfId="13" operator="equal" stopIfTrue="1">
      <formula>AX$35</formula>
    </cfRule>
  </conditionalFormatting>
  <conditionalFormatting sqref="P10:S33">
    <cfRule type="cellIs" priority="1" dxfId="12" operator="equal" stopIfTrue="1">
      <formula>P$37</formula>
    </cfRule>
    <cfRule type="cellIs" priority="2" dxfId="13" operator="equal" stopIfTrue="1">
      <formula>P$35</formula>
    </cfRule>
  </conditionalFormatting>
  <printOptions/>
  <pageMargins left="0.3937007874015748" right="0.1968503937007874" top="0.8267716535433072" bottom="0.3937007874015748" header="0.1968503937007874" footer="0.1968503937007874"/>
  <pageSetup horizontalDpi="600" verticalDpi="600" orientation="landscape" scale="76" r:id="rId1"/>
  <colBreaks count="2" manualBreakCount="2">
    <brk id="10" max="42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НПО "Мир"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Свешников</dc:creator>
  <cp:keywords/>
  <dc:description/>
  <cp:lastModifiedBy>ma_buriak_2019</cp:lastModifiedBy>
  <cp:lastPrinted>2019-12-25T20:02:28Z</cp:lastPrinted>
  <dcterms:created xsi:type="dcterms:W3CDTF">2002-04-15T03:00:49Z</dcterms:created>
  <dcterms:modified xsi:type="dcterms:W3CDTF">2019-12-25T20:03:03Z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CSRevision">
    <vt:lpwstr>1.20</vt:lpwstr>
  </property>
  <property fmtid="{D5CDD505-2E9C-101B-9397-08002B2CF9AE}" pid="3" name="RCSAuthor">
    <vt:lpwstr>max</vt:lpwstr>
  </property>
  <property fmtid="{D5CDD505-2E9C-101B-9397-08002B2CF9AE}" pid="4" name="RCSRevDate">
    <vt:lpwstr>21.05.2008 11:40</vt:lpwstr>
  </property>
</Properties>
</file>